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5克" sheetId="1" r:id="rId1"/>
    <sheet name="30克" sheetId="2" r:id="rId2"/>
    <sheet name="45克" sheetId="3" r:id="rId3"/>
    <sheet name="95克" sheetId="4" r:id="rId4"/>
    <sheet name="185克" sheetId="5" r:id="rId5"/>
    <sheet name="125克" sheetId="6" r:id="rId6"/>
  </sheets>
  <definedNames>
    <definedName name="_xlnm.Print_Area" localSheetId="0">'25克'!$A$1:$J$71</definedName>
  </definedNames>
  <calcPr calcId="144525"/>
</workbook>
</file>

<file path=xl/sharedStrings.xml><?xml version="1.0" encoding="utf-8"?>
<sst xmlns="http://schemas.openxmlformats.org/spreadsheetml/2006/main" count="360" uniqueCount="71">
  <si>
    <t>6月24日至7月5日材料费用 朗丽</t>
  </si>
  <si>
    <t>原料名称</t>
  </si>
  <si>
    <t>价格</t>
  </si>
  <si>
    <t>25g乳酸(草莓味)</t>
  </si>
  <si>
    <t>1吨价格</t>
  </si>
  <si>
    <t>折算价格</t>
  </si>
  <si>
    <t>1箱价格</t>
  </si>
  <si>
    <t>箱折算价格</t>
  </si>
  <si>
    <t>生产数量</t>
  </si>
  <si>
    <t>金额</t>
  </si>
  <si>
    <t>F55果葡糖浆</t>
  </si>
  <si>
    <t>（山梨酸钾）</t>
  </si>
  <si>
    <t>LYK-03</t>
  </si>
  <si>
    <t>SJ010(粉末白色素)</t>
  </si>
  <si>
    <t>F007（乳酸液）</t>
  </si>
  <si>
    <t>CA-1H（柠檬酸）</t>
  </si>
  <si>
    <t>CA-Na柠檬酸钠</t>
  </si>
  <si>
    <t>黄原胶</t>
  </si>
  <si>
    <t>三氯蔗糖</t>
  </si>
  <si>
    <t>草莓YX2007562</t>
  </si>
  <si>
    <t>全脂奶粉</t>
  </si>
  <si>
    <t>25G斜纹杯</t>
  </si>
  <si>
    <t>封箱胶纸</t>
  </si>
  <si>
    <t>1卷</t>
  </si>
  <si>
    <t>25g乳酸(酸奶味)</t>
  </si>
  <si>
    <t>25g乳酸(香芋味)</t>
  </si>
  <si>
    <t>香芋味1887</t>
  </si>
  <si>
    <t>25g乳酸(玉米味)</t>
  </si>
  <si>
    <t>玉米味GYZ2734</t>
  </si>
  <si>
    <t>25克乳酸用到物料算法</t>
  </si>
  <si>
    <t>出货数量</t>
  </si>
  <si>
    <t>一袋数量</t>
  </si>
  <si>
    <t>一箱袋数量</t>
  </si>
  <si>
    <t>杯的数量</t>
  </si>
  <si>
    <t>单价</t>
  </si>
  <si>
    <t>顽仔背包</t>
  </si>
  <si>
    <t>小翠花手提袋</t>
  </si>
  <si>
    <t>合计金额</t>
  </si>
  <si>
    <t>确认：</t>
  </si>
  <si>
    <t>经手人：</t>
  </si>
  <si>
    <t>30g菠萝果冻（菠萝味）</t>
  </si>
  <si>
    <t>一水柠檬酸</t>
  </si>
  <si>
    <t>柠檬酸钠</t>
  </si>
  <si>
    <t>JF0087果冻粉</t>
  </si>
  <si>
    <t>CA-Ca乳酸钙</t>
  </si>
  <si>
    <t>30G橄榄杯</t>
  </si>
  <si>
    <t>30g香橙果冻(香橙味)</t>
  </si>
  <si>
    <t>MDF6355C甜橙</t>
  </si>
  <si>
    <t>30合计金额</t>
  </si>
  <si>
    <t>45g青提味果冻</t>
  </si>
  <si>
    <t>青提味LYK105001</t>
  </si>
  <si>
    <t>45G苹果杯</t>
  </si>
  <si>
    <t>45g荔枝味果冻</t>
  </si>
  <si>
    <t>45g香橙味果冻</t>
  </si>
  <si>
    <t>45合计金额</t>
  </si>
  <si>
    <t>95g果肉果冻(黄桃味)</t>
  </si>
  <si>
    <t>黄桃味LYK-300402</t>
  </si>
  <si>
    <t>自制黄桃条</t>
  </si>
  <si>
    <t>82#小勺子</t>
  </si>
  <si>
    <t>95G平底杯</t>
  </si>
  <si>
    <t>95g果肉果冻(杂果味)</t>
  </si>
  <si>
    <t>杂果香精709103</t>
  </si>
  <si>
    <t>心形片</t>
  </si>
  <si>
    <t>95合计金额</t>
  </si>
  <si>
    <t>185g什锦果冻(杂果味)</t>
  </si>
  <si>
    <t>185G碗杯</t>
  </si>
  <si>
    <t>185g什锦果冻(黄桃味)</t>
  </si>
  <si>
    <t>185合计金额</t>
  </si>
  <si>
    <t>125g什锦果冻(杂果味)</t>
  </si>
  <si>
    <t>125G锥形酒杯</t>
  </si>
  <si>
    <t>125合计金额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</si>
</sst>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000_ "/>
    <numFmt numFmtId="179" formatCode="#,##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2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vertical="center"/>
    </xf>
    <xf numFmtId="179" fontId="1" fillId="3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topLeftCell="A57" workbookViewId="0">
      <selection activeCell="D78" sqref="D78"/>
    </sheetView>
  </sheetViews>
  <sheetFormatPr defaultColWidth="8.89166666666667" defaultRowHeight="13.5"/>
  <cols>
    <col min="1" max="1" width="16.4416666666667" style="35" customWidth="1"/>
    <col min="2" max="8" width="16.4416666666667" style="33" customWidth="1"/>
    <col min="9" max="9" width="16.4416666666667" style="36" customWidth="1"/>
    <col min="10" max="10" width="11.5" style="33"/>
    <col min="11" max="16384" width="8.89166666666667" style="33"/>
  </cols>
  <sheetData>
    <row r="1" s="33" customFormat="1" ht="18.75" spans="1:9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="33" customFormat="1" ht="28" customHeight="1" spans="1:9">
      <c r="A2" s="2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9" t="s">
        <v>6</v>
      </c>
      <c r="G2" s="38" t="s">
        <v>7</v>
      </c>
      <c r="H2" s="2" t="s">
        <v>8</v>
      </c>
      <c r="I2" s="10" t="s">
        <v>9</v>
      </c>
    </row>
    <row r="3" s="33" customFormat="1" ht="14.25" spans="1:9">
      <c r="A3" s="2" t="s">
        <v>10</v>
      </c>
      <c r="B3" s="40">
        <v>3.28</v>
      </c>
      <c r="C3" s="40">
        <v>170</v>
      </c>
      <c r="D3" s="40">
        <f>C3*B3</f>
        <v>557.6</v>
      </c>
      <c r="E3" s="41">
        <f>D3/0.96</f>
        <v>580.833333333333</v>
      </c>
      <c r="F3" s="41">
        <f t="shared" ref="F3:F15" si="0">D3/200</f>
        <v>2.788</v>
      </c>
      <c r="G3" s="41">
        <f t="shared" ref="G3:G13" si="1">F3/0.96</f>
        <v>2.90416666666667</v>
      </c>
      <c r="H3" s="40">
        <v>1005</v>
      </c>
      <c r="I3" s="41">
        <f>$H$3*G3</f>
        <v>2918.6875</v>
      </c>
    </row>
    <row r="4" s="33" customFormat="1" ht="14.25" spans="1:9">
      <c r="A4" s="2" t="s">
        <v>11</v>
      </c>
      <c r="B4" s="40">
        <v>36.5</v>
      </c>
      <c r="C4" s="40">
        <v>0.45</v>
      </c>
      <c r="D4" s="40">
        <f t="shared" ref="D4:D14" si="2">C4*B4</f>
        <v>16.425</v>
      </c>
      <c r="E4" s="41">
        <f t="shared" ref="E4:E13" si="3">D4/0.96</f>
        <v>17.109375</v>
      </c>
      <c r="F4" s="41">
        <f t="shared" si="0"/>
        <v>0.082125</v>
      </c>
      <c r="G4" s="41">
        <f t="shared" si="1"/>
        <v>0.085546875</v>
      </c>
      <c r="H4" s="40">
        <v>1005</v>
      </c>
      <c r="I4" s="41">
        <f>$H$3*G4</f>
        <v>85.974609375</v>
      </c>
    </row>
    <row r="5" s="33" customFormat="1" ht="14.25" spans="1:9">
      <c r="A5" s="2" t="s">
        <v>12</v>
      </c>
      <c r="B5" s="40">
        <v>84</v>
      </c>
      <c r="C5" s="40">
        <v>6.3</v>
      </c>
      <c r="D5" s="40">
        <f t="shared" si="2"/>
        <v>529.2</v>
      </c>
      <c r="E5" s="41">
        <f t="shared" si="3"/>
        <v>551.25</v>
      </c>
      <c r="F5" s="41">
        <f t="shared" si="0"/>
        <v>2.646</v>
      </c>
      <c r="G5" s="41">
        <f t="shared" si="1"/>
        <v>2.75625</v>
      </c>
      <c r="H5" s="40">
        <v>1005</v>
      </c>
      <c r="I5" s="41">
        <f>$H$3*G5</f>
        <v>2770.03125</v>
      </c>
    </row>
    <row r="6" s="33" customFormat="1" ht="14.25" spans="1:9">
      <c r="A6" s="2" t="s">
        <v>13</v>
      </c>
      <c r="B6" s="40">
        <v>58</v>
      </c>
      <c r="C6" s="40">
        <v>1</v>
      </c>
      <c r="D6" s="40">
        <f t="shared" si="2"/>
        <v>58</v>
      </c>
      <c r="E6" s="41">
        <f t="shared" si="3"/>
        <v>60.4166666666667</v>
      </c>
      <c r="F6" s="41">
        <f t="shared" si="0"/>
        <v>0.29</v>
      </c>
      <c r="G6" s="41">
        <f t="shared" si="1"/>
        <v>0.302083333333333</v>
      </c>
      <c r="H6" s="40">
        <v>1005</v>
      </c>
      <c r="I6" s="41">
        <f>$H$3*G6</f>
        <v>303.59375</v>
      </c>
    </row>
    <row r="7" s="33" customFormat="1" ht="14.25" spans="1:9">
      <c r="A7" s="2" t="s">
        <v>14</v>
      </c>
      <c r="B7" s="40">
        <v>12</v>
      </c>
      <c r="C7" s="40">
        <v>0.5</v>
      </c>
      <c r="D7" s="40">
        <f t="shared" si="2"/>
        <v>6</v>
      </c>
      <c r="E7" s="41">
        <f t="shared" si="3"/>
        <v>6.25</v>
      </c>
      <c r="F7" s="41">
        <f t="shared" si="0"/>
        <v>0.03</v>
      </c>
      <c r="G7" s="41">
        <f t="shared" si="1"/>
        <v>0.03125</v>
      </c>
      <c r="H7" s="40">
        <v>1005</v>
      </c>
      <c r="I7" s="41">
        <f>$H$3*G7</f>
        <v>31.40625</v>
      </c>
    </row>
    <row r="8" s="33" customFormat="1" ht="14.25" spans="1:9">
      <c r="A8" s="2" t="s">
        <v>15</v>
      </c>
      <c r="B8" s="40">
        <v>11</v>
      </c>
      <c r="C8" s="40">
        <v>1.25</v>
      </c>
      <c r="D8" s="40">
        <f t="shared" si="2"/>
        <v>13.75</v>
      </c>
      <c r="E8" s="41">
        <f t="shared" si="3"/>
        <v>14.3229166666667</v>
      </c>
      <c r="F8" s="41">
        <f t="shared" si="0"/>
        <v>0.06875</v>
      </c>
      <c r="G8" s="41">
        <f t="shared" si="1"/>
        <v>0.0716145833333333</v>
      </c>
      <c r="H8" s="40">
        <v>1005</v>
      </c>
      <c r="I8" s="41">
        <f>$H$3*G8</f>
        <v>71.97265625</v>
      </c>
    </row>
    <row r="9" s="33" customFormat="1" ht="14.25" spans="1:9">
      <c r="A9" s="2" t="s">
        <v>16</v>
      </c>
      <c r="B9" s="40">
        <v>11.8</v>
      </c>
      <c r="C9" s="40">
        <v>0.6</v>
      </c>
      <c r="D9" s="40">
        <f t="shared" si="2"/>
        <v>7.08</v>
      </c>
      <c r="E9" s="41">
        <f t="shared" si="3"/>
        <v>7.375</v>
      </c>
      <c r="F9" s="41">
        <f t="shared" si="0"/>
        <v>0.0354</v>
      </c>
      <c r="G9" s="41">
        <f t="shared" si="1"/>
        <v>0.036875</v>
      </c>
      <c r="H9" s="40">
        <v>1005</v>
      </c>
      <c r="I9" s="41">
        <f>$H$3*G9</f>
        <v>37.059375</v>
      </c>
    </row>
    <row r="10" s="33" customFormat="1" ht="14.25" spans="1:9">
      <c r="A10" s="2" t="s">
        <v>17</v>
      </c>
      <c r="B10" s="40">
        <v>54</v>
      </c>
      <c r="C10" s="40">
        <v>0.24</v>
      </c>
      <c r="D10" s="40">
        <f t="shared" si="2"/>
        <v>12.96</v>
      </c>
      <c r="E10" s="41">
        <f t="shared" si="3"/>
        <v>13.5</v>
      </c>
      <c r="F10" s="41">
        <f t="shared" si="0"/>
        <v>0.0648</v>
      </c>
      <c r="G10" s="41">
        <f t="shared" si="1"/>
        <v>0.0675</v>
      </c>
      <c r="H10" s="40">
        <v>1005</v>
      </c>
      <c r="I10" s="41">
        <f>H10*G10</f>
        <v>67.8375</v>
      </c>
    </row>
    <row r="11" s="33" customFormat="1" ht="14.25" spans="1:9">
      <c r="A11" s="2" t="s">
        <v>18</v>
      </c>
      <c r="B11" s="40">
        <v>410</v>
      </c>
      <c r="C11" s="40">
        <v>0.1</v>
      </c>
      <c r="D11" s="40">
        <f t="shared" si="2"/>
        <v>41</v>
      </c>
      <c r="E11" s="41">
        <f t="shared" si="3"/>
        <v>42.7083333333333</v>
      </c>
      <c r="F11" s="41">
        <f t="shared" si="0"/>
        <v>0.205</v>
      </c>
      <c r="G11" s="41">
        <f t="shared" si="1"/>
        <v>0.213541666666667</v>
      </c>
      <c r="H11" s="40">
        <v>1005</v>
      </c>
      <c r="I11" s="41">
        <f>$H$3*G11</f>
        <v>214.609375</v>
      </c>
    </row>
    <row r="12" s="33" customFormat="1" ht="14.25" spans="1:9">
      <c r="A12" s="8" t="s">
        <v>19</v>
      </c>
      <c r="B12" s="4">
        <v>125</v>
      </c>
      <c r="C12" s="2">
        <v>0.6</v>
      </c>
      <c r="D12" s="40">
        <f t="shared" si="2"/>
        <v>75</v>
      </c>
      <c r="E12" s="41">
        <f t="shared" si="3"/>
        <v>78.125</v>
      </c>
      <c r="F12" s="41">
        <f t="shared" si="0"/>
        <v>0.375</v>
      </c>
      <c r="G12" s="41">
        <f t="shared" si="1"/>
        <v>0.390625</v>
      </c>
      <c r="H12" s="40">
        <v>1005</v>
      </c>
      <c r="I12" s="41">
        <f>$H$3*G12</f>
        <v>392.578125</v>
      </c>
    </row>
    <row r="13" s="33" customFormat="1" ht="14.25" spans="1:9">
      <c r="A13" s="40" t="s">
        <v>20</v>
      </c>
      <c r="B13" s="40">
        <v>27.8</v>
      </c>
      <c r="C13" s="40">
        <v>2</v>
      </c>
      <c r="D13" s="40">
        <f t="shared" si="2"/>
        <v>55.6</v>
      </c>
      <c r="E13" s="41">
        <f t="shared" si="3"/>
        <v>57.9166666666667</v>
      </c>
      <c r="F13" s="41">
        <f t="shared" si="0"/>
        <v>0.278</v>
      </c>
      <c r="G13" s="41">
        <f t="shared" si="1"/>
        <v>0.289583333333333</v>
      </c>
      <c r="H13" s="40">
        <v>1005</v>
      </c>
      <c r="I13" s="41">
        <f>$H$3*G13</f>
        <v>291.03125</v>
      </c>
    </row>
    <row r="14" s="33" customFormat="1" ht="14.25" spans="1:9">
      <c r="A14" s="2" t="s">
        <v>21</v>
      </c>
      <c r="B14" s="40">
        <v>0.0205</v>
      </c>
      <c r="C14" s="40">
        <v>36800</v>
      </c>
      <c r="D14" s="40">
        <f t="shared" si="2"/>
        <v>754.4</v>
      </c>
      <c r="E14" s="42">
        <f>D14/0.99</f>
        <v>762.020202020202</v>
      </c>
      <c r="F14" s="41">
        <f t="shared" si="0"/>
        <v>3.772</v>
      </c>
      <c r="G14" s="42">
        <f>F14/0.99</f>
        <v>3.81010101010101</v>
      </c>
      <c r="H14" s="40">
        <v>1005</v>
      </c>
      <c r="I14" s="41">
        <f>$H$3*G14</f>
        <v>3829.15151515152</v>
      </c>
    </row>
    <row r="15" s="33" customFormat="1" ht="14.25" spans="1:9">
      <c r="A15" s="4" t="s">
        <v>22</v>
      </c>
      <c r="B15" s="4" t="s">
        <v>23</v>
      </c>
      <c r="C15" s="4"/>
      <c r="D15" s="4">
        <v>22</v>
      </c>
      <c r="E15" s="42">
        <f>D15/0.99</f>
        <v>22.2222222222222</v>
      </c>
      <c r="F15" s="41">
        <f t="shared" si="0"/>
        <v>0.11</v>
      </c>
      <c r="G15" s="42">
        <f>F15/0.99</f>
        <v>0.111111111111111</v>
      </c>
      <c r="H15" s="40">
        <v>1005</v>
      </c>
      <c r="I15" s="42">
        <f>H15*G15</f>
        <v>111.666666666667</v>
      </c>
    </row>
    <row r="16" s="33" customFormat="1" ht="14.25" spans="1:9">
      <c r="A16" s="43"/>
      <c r="B16" s="43"/>
      <c r="C16" s="43"/>
      <c r="D16" s="43"/>
      <c r="E16" s="43"/>
      <c r="F16" s="43"/>
      <c r="G16" s="43">
        <f>SUM(G3:G15)</f>
        <v>11.0702485795455</v>
      </c>
      <c r="H16" s="43"/>
      <c r="I16" s="43"/>
    </row>
    <row r="17" s="33" customFormat="1"/>
    <row r="18" s="33" customFormat="1" spans="1:9">
      <c r="A18" s="2" t="s">
        <v>1</v>
      </c>
      <c r="B18" s="38" t="s">
        <v>2</v>
      </c>
      <c r="C18" s="38" t="s">
        <v>24</v>
      </c>
      <c r="D18" s="38" t="s">
        <v>4</v>
      </c>
      <c r="E18" s="38" t="s">
        <v>5</v>
      </c>
      <c r="F18" s="39" t="s">
        <v>6</v>
      </c>
      <c r="G18" s="44" t="s">
        <v>7</v>
      </c>
      <c r="H18" s="2" t="s">
        <v>8</v>
      </c>
      <c r="I18" s="10" t="s">
        <v>9</v>
      </c>
    </row>
    <row r="19" s="33" customFormat="1" ht="14.25" spans="1:9">
      <c r="A19" s="2" t="s">
        <v>10</v>
      </c>
      <c r="B19" s="40">
        <v>3.28</v>
      </c>
      <c r="C19" s="40">
        <v>170</v>
      </c>
      <c r="D19" s="40">
        <f t="shared" ref="D17:D29" si="4">C19*B19</f>
        <v>557.6</v>
      </c>
      <c r="E19" s="41">
        <f t="shared" ref="E19:E28" si="5">D19/0.96</f>
        <v>580.833333333333</v>
      </c>
      <c r="F19" s="41">
        <f t="shared" ref="F17:F30" si="6">D19/200</f>
        <v>2.788</v>
      </c>
      <c r="G19" s="41">
        <f t="shared" ref="G19:G28" si="7">F19/0.96</f>
        <v>2.90416666666667</v>
      </c>
      <c r="H19" s="40">
        <v>386</v>
      </c>
      <c r="I19" s="41">
        <f>H19*G19</f>
        <v>1121.00833333333</v>
      </c>
    </row>
    <row r="20" s="33" customFormat="1" ht="14.25" spans="1:9">
      <c r="A20" s="2" t="s">
        <v>11</v>
      </c>
      <c r="B20" s="40">
        <v>36.5</v>
      </c>
      <c r="C20" s="40">
        <v>0.45</v>
      </c>
      <c r="D20" s="40">
        <f t="shared" si="4"/>
        <v>16.425</v>
      </c>
      <c r="E20" s="41">
        <f t="shared" si="5"/>
        <v>17.109375</v>
      </c>
      <c r="F20" s="41">
        <f t="shared" si="6"/>
        <v>0.082125</v>
      </c>
      <c r="G20" s="41">
        <f t="shared" si="7"/>
        <v>0.085546875</v>
      </c>
      <c r="H20" s="40">
        <v>386</v>
      </c>
      <c r="I20" s="41">
        <f>H20*G20</f>
        <v>33.02109375</v>
      </c>
    </row>
    <row r="21" s="33" customFormat="1" ht="14.25" spans="1:9">
      <c r="A21" s="2" t="s">
        <v>12</v>
      </c>
      <c r="B21" s="40">
        <v>84</v>
      </c>
      <c r="C21" s="40">
        <v>6.3</v>
      </c>
      <c r="D21" s="40">
        <f t="shared" si="4"/>
        <v>529.2</v>
      </c>
      <c r="E21" s="41">
        <f t="shared" si="5"/>
        <v>551.25</v>
      </c>
      <c r="F21" s="41">
        <f t="shared" si="6"/>
        <v>2.646</v>
      </c>
      <c r="G21" s="41">
        <f t="shared" si="7"/>
        <v>2.75625</v>
      </c>
      <c r="H21" s="40">
        <v>386</v>
      </c>
      <c r="I21" s="41">
        <f t="shared" ref="I21:I30" si="8">H21*G21</f>
        <v>1063.9125</v>
      </c>
    </row>
    <row r="22" s="33" customFormat="1" ht="14.25" spans="1:9">
      <c r="A22" s="2" t="s">
        <v>13</v>
      </c>
      <c r="B22" s="40">
        <v>58</v>
      </c>
      <c r="C22" s="40">
        <v>1</v>
      </c>
      <c r="D22" s="40">
        <f t="shared" si="4"/>
        <v>58</v>
      </c>
      <c r="E22" s="41">
        <f t="shared" si="5"/>
        <v>60.4166666666667</v>
      </c>
      <c r="F22" s="41">
        <f t="shared" si="6"/>
        <v>0.29</v>
      </c>
      <c r="G22" s="41">
        <f t="shared" si="7"/>
        <v>0.302083333333333</v>
      </c>
      <c r="H22" s="40">
        <v>386</v>
      </c>
      <c r="I22" s="41">
        <f t="shared" si="8"/>
        <v>116.604166666667</v>
      </c>
    </row>
    <row r="23" s="33" customFormat="1" ht="14.25" spans="1:9">
      <c r="A23" s="2" t="s">
        <v>14</v>
      </c>
      <c r="B23" s="40">
        <v>12</v>
      </c>
      <c r="C23" s="40">
        <v>0.5</v>
      </c>
      <c r="D23" s="40">
        <f t="shared" si="4"/>
        <v>6</v>
      </c>
      <c r="E23" s="41">
        <f t="shared" si="5"/>
        <v>6.25</v>
      </c>
      <c r="F23" s="41">
        <f t="shared" si="6"/>
        <v>0.03</v>
      </c>
      <c r="G23" s="41">
        <f t="shared" si="7"/>
        <v>0.03125</v>
      </c>
      <c r="H23" s="40">
        <v>386</v>
      </c>
      <c r="I23" s="41">
        <f t="shared" si="8"/>
        <v>12.0625</v>
      </c>
    </row>
    <row r="24" s="33" customFormat="1" ht="14.25" spans="1:9">
      <c r="A24" s="2" t="s">
        <v>15</v>
      </c>
      <c r="B24" s="40">
        <v>11</v>
      </c>
      <c r="C24" s="40">
        <v>1.25</v>
      </c>
      <c r="D24" s="40">
        <f t="shared" si="4"/>
        <v>13.75</v>
      </c>
      <c r="E24" s="41">
        <f t="shared" si="5"/>
        <v>14.3229166666667</v>
      </c>
      <c r="F24" s="41">
        <f t="shared" si="6"/>
        <v>0.06875</v>
      </c>
      <c r="G24" s="41">
        <f t="shared" si="7"/>
        <v>0.0716145833333333</v>
      </c>
      <c r="H24" s="40">
        <v>386</v>
      </c>
      <c r="I24" s="41">
        <f t="shared" si="8"/>
        <v>27.6432291666667</v>
      </c>
    </row>
    <row r="25" s="33" customFormat="1" ht="14.25" spans="1:9">
      <c r="A25" s="2" t="s">
        <v>16</v>
      </c>
      <c r="B25" s="40">
        <v>11.8</v>
      </c>
      <c r="C25" s="40">
        <v>0.6</v>
      </c>
      <c r="D25" s="40">
        <f t="shared" si="4"/>
        <v>7.08</v>
      </c>
      <c r="E25" s="41">
        <f t="shared" si="5"/>
        <v>7.375</v>
      </c>
      <c r="F25" s="41">
        <f t="shared" si="6"/>
        <v>0.0354</v>
      </c>
      <c r="G25" s="41">
        <f t="shared" si="7"/>
        <v>0.036875</v>
      </c>
      <c r="H25" s="40">
        <v>386</v>
      </c>
      <c r="I25" s="41">
        <f t="shared" si="8"/>
        <v>14.23375</v>
      </c>
    </row>
    <row r="26" s="33" customFormat="1" ht="14.25" spans="1:9">
      <c r="A26" s="2" t="s">
        <v>17</v>
      </c>
      <c r="B26" s="40">
        <v>54</v>
      </c>
      <c r="C26" s="40">
        <v>0.24</v>
      </c>
      <c r="D26" s="40">
        <f t="shared" si="4"/>
        <v>12.96</v>
      </c>
      <c r="E26" s="41">
        <f t="shared" si="5"/>
        <v>13.5</v>
      </c>
      <c r="F26" s="41">
        <f t="shared" si="6"/>
        <v>0.0648</v>
      </c>
      <c r="G26" s="41">
        <f t="shared" si="7"/>
        <v>0.0675</v>
      </c>
      <c r="H26" s="40">
        <v>386</v>
      </c>
      <c r="I26" s="41">
        <f t="shared" si="8"/>
        <v>26.055</v>
      </c>
    </row>
    <row r="27" s="33" customFormat="1" ht="14.25" spans="1:9">
      <c r="A27" s="2" t="s">
        <v>18</v>
      </c>
      <c r="B27" s="40">
        <v>410</v>
      </c>
      <c r="C27" s="40">
        <v>0.1</v>
      </c>
      <c r="D27" s="40">
        <f t="shared" si="4"/>
        <v>41</v>
      </c>
      <c r="E27" s="41">
        <f t="shared" si="5"/>
        <v>42.7083333333333</v>
      </c>
      <c r="F27" s="41">
        <f t="shared" si="6"/>
        <v>0.205</v>
      </c>
      <c r="G27" s="41">
        <f t="shared" si="7"/>
        <v>0.213541666666667</v>
      </c>
      <c r="H27" s="40">
        <v>386</v>
      </c>
      <c r="I27" s="41">
        <f t="shared" si="8"/>
        <v>82.4270833333335</v>
      </c>
    </row>
    <row r="28" s="33" customFormat="1" ht="14.25" spans="1:9">
      <c r="A28" s="40" t="s">
        <v>20</v>
      </c>
      <c r="B28" s="40">
        <v>27.8</v>
      </c>
      <c r="C28" s="40">
        <v>2</v>
      </c>
      <c r="D28" s="40">
        <f t="shared" si="4"/>
        <v>55.6</v>
      </c>
      <c r="E28" s="41">
        <f t="shared" si="5"/>
        <v>57.9166666666667</v>
      </c>
      <c r="F28" s="41">
        <f t="shared" si="6"/>
        <v>0.278</v>
      </c>
      <c r="G28" s="41">
        <f t="shared" si="7"/>
        <v>0.289583333333333</v>
      </c>
      <c r="H28" s="40">
        <v>386</v>
      </c>
      <c r="I28" s="41">
        <f t="shared" si="8"/>
        <v>111.779166666667</v>
      </c>
    </row>
    <row r="29" s="33" customFormat="1" ht="14.25" spans="1:9">
      <c r="A29" s="2" t="s">
        <v>21</v>
      </c>
      <c r="B29" s="40">
        <v>0.0205</v>
      </c>
      <c r="C29" s="40">
        <v>36800</v>
      </c>
      <c r="D29" s="40">
        <f t="shared" si="4"/>
        <v>754.4</v>
      </c>
      <c r="E29" s="42">
        <f>D29/0.99</f>
        <v>762.020202020202</v>
      </c>
      <c r="F29" s="41">
        <f t="shared" si="6"/>
        <v>3.772</v>
      </c>
      <c r="G29" s="42">
        <f>F29/0.99</f>
        <v>3.81010101010101</v>
      </c>
      <c r="H29" s="40">
        <v>386</v>
      </c>
      <c r="I29" s="41">
        <f t="shared" si="8"/>
        <v>1470.69898989899</v>
      </c>
    </row>
    <row r="30" s="33" customFormat="1" ht="14.25" spans="1:9">
      <c r="A30" s="4" t="s">
        <v>22</v>
      </c>
      <c r="B30" s="4" t="s">
        <v>23</v>
      </c>
      <c r="C30" s="4"/>
      <c r="D30" s="4">
        <v>22</v>
      </c>
      <c r="E30" s="42">
        <f>D30/0.99</f>
        <v>22.2222222222222</v>
      </c>
      <c r="F30" s="41">
        <f t="shared" si="6"/>
        <v>0.11</v>
      </c>
      <c r="G30" s="42">
        <f>F30/0.99</f>
        <v>0.111111111111111</v>
      </c>
      <c r="H30" s="40">
        <v>386</v>
      </c>
      <c r="I30" s="42">
        <f t="shared" si="8"/>
        <v>42.8888888888888</v>
      </c>
    </row>
    <row r="31" s="33" customFormat="1" spans="1:9">
      <c r="A31" s="35"/>
      <c r="G31" s="45">
        <f>SUM(G19:G30)</f>
        <v>10.6796235795455</v>
      </c>
      <c r="H31" s="40"/>
      <c r="I31" s="10"/>
    </row>
    <row r="32" s="33" customFormat="1" spans="1:9">
      <c r="A32" s="2" t="s">
        <v>1</v>
      </c>
      <c r="B32" s="38" t="s">
        <v>2</v>
      </c>
      <c r="C32" s="38" t="s">
        <v>25</v>
      </c>
      <c r="D32" s="38" t="s">
        <v>4</v>
      </c>
      <c r="E32" s="38" t="s">
        <v>5</v>
      </c>
      <c r="F32" s="38" t="s">
        <v>6</v>
      </c>
      <c r="G32" s="44" t="s">
        <v>7</v>
      </c>
      <c r="H32" s="2" t="s">
        <v>8</v>
      </c>
      <c r="I32" s="10" t="s">
        <v>9</v>
      </c>
    </row>
    <row r="33" s="33" customFormat="1" ht="14.25" spans="1:9">
      <c r="A33" s="2" t="s">
        <v>10</v>
      </c>
      <c r="B33" s="40">
        <v>3.28</v>
      </c>
      <c r="C33" s="40">
        <v>170</v>
      </c>
      <c r="D33" s="40">
        <f t="shared" ref="D33:D44" si="9">C33*B33</f>
        <v>557.6</v>
      </c>
      <c r="E33" s="41">
        <f t="shared" ref="E33:E43" si="10">D33/0.96</f>
        <v>580.833333333333</v>
      </c>
      <c r="F33" s="41">
        <f t="shared" ref="F33:F45" si="11">D33/200</f>
        <v>2.788</v>
      </c>
      <c r="G33" s="41">
        <f t="shared" ref="G33:G43" si="12">F33/0.96</f>
        <v>2.90416666666667</v>
      </c>
      <c r="H33" s="40">
        <v>787</v>
      </c>
      <c r="I33" s="41">
        <f>H33*G33</f>
        <v>2285.57916666667</v>
      </c>
    </row>
    <row r="34" s="33" customFormat="1" ht="14.25" spans="1:9">
      <c r="A34" s="2" t="s">
        <v>11</v>
      </c>
      <c r="B34" s="40">
        <v>36.5</v>
      </c>
      <c r="C34" s="40">
        <v>0.45</v>
      </c>
      <c r="D34" s="40">
        <f t="shared" si="9"/>
        <v>16.425</v>
      </c>
      <c r="E34" s="41">
        <f t="shared" si="10"/>
        <v>17.109375</v>
      </c>
      <c r="F34" s="41">
        <f t="shared" si="11"/>
        <v>0.082125</v>
      </c>
      <c r="G34" s="41">
        <f t="shared" si="12"/>
        <v>0.085546875</v>
      </c>
      <c r="H34" s="40">
        <v>787</v>
      </c>
      <c r="I34" s="41">
        <f>H34*G34</f>
        <v>67.325390625</v>
      </c>
    </row>
    <row r="35" s="33" customFormat="1" ht="14.25" spans="1:9">
      <c r="A35" s="2" t="s">
        <v>12</v>
      </c>
      <c r="B35" s="40">
        <v>84</v>
      </c>
      <c r="C35" s="40">
        <v>6.3</v>
      </c>
      <c r="D35" s="40">
        <f t="shared" si="9"/>
        <v>529.2</v>
      </c>
      <c r="E35" s="41">
        <f t="shared" si="10"/>
        <v>551.25</v>
      </c>
      <c r="F35" s="41">
        <f t="shared" si="11"/>
        <v>2.646</v>
      </c>
      <c r="G35" s="41">
        <f t="shared" si="12"/>
        <v>2.75625</v>
      </c>
      <c r="H35" s="40">
        <v>787</v>
      </c>
      <c r="I35" s="41">
        <f t="shared" ref="I35:I45" si="13">H35*G35</f>
        <v>2169.16875</v>
      </c>
    </row>
    <row r="36" s="33" customFormat="1" ht="14.25" spans="1:9">
      <c r="A36" s="2" t="s">
        <v>13</v>
      </c>
      <c r="B36" s="40">
        <v>58</v>
      </c>
      <c r="C36" s="40">
        <v>1</v>
      </c>
      <c r="D36" s="40">
        <f t="shared" si="9"/>
        <v>58</v>
      </c>
      <c r="E36" s="41">
        <f t="shared" si="10"/>
        <v>60.4166666666667</v>
      </c>
      <c r="F36" s="41">
        <f t="shared" si="11"/>
        <v>0.29</v>
      </c>
      <c r="G36" s="41">
        <f t="shared" si="12"/>
        <v>0.302083333333333</v>
      </c>
      <c r="H36" s="40">
        <v>787</v>
      </c>
      <c r="I36" s="41">
        <f t="shared" si="13"/>
        <v>237.739583333333</v>
      </c>
    </row>
    <row r="37" s="33" customFormat="1" ht="14.25" spans="1:9">
      <c r="A37" s="2" t="s">
        <v>14</v>
      </c>
      <c r="B37" s="40">
        <v>12</v>
      </c>
      <c r="C37" s="40">
        <v>0.5</v>
      </c>
      <c r="D37" s="40">
        <f t="shared" si="9"/>
        <v>6</v>
      </c>
      <c r="E37" s="41">
        <f t="shared" si="10"/>
        <v>6.25</v>
      </c>
      <c r="F37" s="41">
        <f t="shared" si="11"/>
        <v>0.03</v>
      </c>
      <c r="G37" s="41">
        <f t="shared" si="12"/>
        <v>0.03125</v>
      </c>
      <c r="H37" s="40">
        <v>787</v>
      </c>
      <c r="I37" s="41">
        <f t="shared" si="13"/>
        <v>24.59375</v>
      </c>
    </row>
    <row r="38" s="33" customFormat="1" ht="14.25" spans="1:9">
      <c r="A38" s="2" t="s">
        <v>15</v>
      </c>
      <c r="B38" s="40">
        <v>11</v>
      </c>
      <c r="C38" s="40">
        <v>1.25</v>
      </c>
      <c r="D38" s="40">
        <f t="shared" si="9"/>
        <v>13.75</v>
      </c>
      <c r="E38" s="41">
        <f t="shared" si="10"/>
        <v>14.3229166666667</v>
      </c>
      <c r="F38" s="41">
        <f t="shared" si="11"/>
        <v>0.06875</v>
      </c>
      <c r="G38" s="41">
        <f t="shared" si="12"/>
        <v>0.0716145833333333</v>
      </c>
      <c r="H38" s="40">
        <v>787</v>
      </c>
      <c r="I38" s="41">
        <f t="shared" si="13"/>
        <v>56.3606770833333</v>
      </c>
    </row>
    <row r="39" s="33" customFormat="1" ht="14.25" spans="1:9">
      <c r="A39" s="2" t="s">
        <v>16</v>
      </c>
      <c r="B39" s="40">
        <v>11.8</v>
      </c>
      <c r="C39" s="40">
        <v>0.6</v>
      </c>
      <c r="D39" s="40">
        <f t="shared" si="9"/>
        <v>7.08</v>
      </c>
      <c r="E39" s="41">
        <f t="shared" si="10"/>
        <v>7.375</v>
      </c>
      <c r="F39" s="41">
        <f t="shared" si="11"/>
        <v>0.0354</v>
      </c>
      <c r="G39" s="41">
        <f t="shared" si="12"/>
        <v>0.036875</v>
      </c>
      <c r="H39" s="40">
        <v>787</v>
      </c>
      <c r="I39" s="41">
        <f t="shared" si="13"/>
        <v>29.020625</v>
      </c>
    </row>
    <row r="40" s="33" customFormat="1" ht="14.25" spans="1:9">
      <c r="A40" s="2" t="s">
        <v>17</v>
      </c>
      <c r="B40" s="40">
        <v>54</v>
      </c>
      <c r="C40" s="40">
        <v>0.24</v>
      </c>
      <c r="D40" s="40">
        <f t="shared" si="9"/>
        <v>12.96</v>
      </c>
      <c r="E40" s="41">
        <f t="shared" si="10"/>
        <v>13.5</v>
      </c>
      <c r="F40" s="41">
        <f t="shared" si="11"/>
        <v>0.0648</v>
      </c>
      <c r="G40" s="41">
        <f t="shared" si="12"/>
        <v>0.0675</v>
      </c>
      <c r="H40" s="40">
        <v>787</v>
      </c>
      <c r="I40" s="41">
        <f t="shared" si="13"/>
        <v>53.1225</v>
      </c>
    </row>
    <row r="41" s="33" customFormat="1" ht="14.25" spans="1:9">
      <c r="A41" s="2" t="s">
        <v>18</v>
      </c>
      <c r="B41" s="40">
        <v>410</v>
      </c>
      <c r="C41" s="40">
        <v>0.1</v>
      </c>
      <c r="D41" s="40">
        <f t="shared" si="9"/>
        <v>41</v>
      </c>
      <c r="E41" s="41">
        <f t="shared" si="10"/>
        <v>42.7083333333333</v>
      </c>
      <c r="F41" s="41">
        <f t="shared" si="11"/>
        <v>0.205</v>
      </c>
      <c r="G41" s="41">
        <f t="shared" si="12"/>
        <v>0.213541666666667</v>
      </c>
      <c r="H41" s="40">
        <v>787</v>
      </c>
      <c r="I41" s="41">
        <f t="shared" si="13"/>
        <v>168.057291666667</v>
      </c>
    </row>
    <row r="42" s="33" customFormat="1" ht="14.25" spans="1:9">
      <c r="A42" s="46" t="s">
        <v>26</v>
      </c>
      <c r="B42" s="40">
        <v>109</v>
      </c>
      <c r="C42" s="40">
        <v>0.9</v>
      </c>
      <c r="D42" s="40">
        <f t="shared" si="9"/>
        <v>98.1</v>
      </c>
      <c r="E42" s="41">
        <f t="shared" si="10"/>
        <v>102.1875</v>
      </c>
      <c r="F42" s="41">
        <f t="shared" si="11"/>
        <v>0.4905</v>
      </c>
      <c r="G42" s="41">
        <f t="shared" si="12"/>
        <v>0.5109375</v>
      </c>
      <c r="H42" s="40">
        <v>787</v>
      </c>
      <c r="I42" s="41">
        <f t="shared" si="13"/>
        <v>402.1078125</v>
      </c>
    </row>
    <row r="43" s="33" customFormat="1" ht="14.25" spans="1:9">
      <c r="A43" s="40" t="s">
        <v>20</v>
      </c>
      <c r="B43" s="40">
        <v>27.8</v>
      </c>
      <c r="C43" s="40">
        <v>2</v>
      </c>
      <c r="D43" s="40">
        <f t="shared" si="9"/>
        <v>55.6</v>
      </c>
      <c r="E43" s="41">
        <f t="shared" si="10"/>
        <v>57.9166666666667</v>
      </c>
      <c r="F43" s="41">
        <f t="shared" si="11"/>
        <v>0.278</v>
      </c>
      <c r="G43" s="41">
        <f t="shared" si="12"/>
        <v>0.289583333333333</v>
      </c>
      <c r="H43" s="40">
        <v>787</v>
      </c>
      <c r="I43" s="41">
        <f t="shared" si="13"/>
        <v>227.902083333333</v>
      </c>
    </row>
    <row r="44" s="33" customFormat="1" ht="14.25" spans="1:9">
      <c r="A44" s="2" t="s">
        <v>21</v>
      </c>
      <c r="B44" s="40">
        <v>0.0205</v>
      </c>
      <c r="C44" s="40">
        <v>36800</v>
      </c>
      <c r="D44" s="40">
        <f t="shared" si="9"/>
        <v>754.4</v>
      </c>
      <c r="E44" s="42">
        <f>D44/0.99</f>
        <v>762.020202020202</v>
      </c>
      <c r="F44" s="41">
        <f t="shared" si="11"/>
        <v>3.772</v>
      </c>
      <c r="G44" s="42">
        <f>F44/0.99</f>
        <v>3.81010101010101</v>
      </c>
      <c r="H44" s="40">
        <v>787</v>
      </c>
      <c r="I44" s="41">
        <f t="shared" si="13"/>
        <v>2998.5494949495</v>
      </c>
    </row>
    <row r="45" s="33" customFormat="1" ht="14.25" spans="1:9">
      <c r="A45" s="4" t="s">
        <v>22</v>
      </c>
      <c r="B45" s="4" t="s">
        <v>23</v>
      </c>
      <c r="C45" s="4"/>
      <c r="D45" s="4">
        <v>22</v>
      </c>
      <c r="E45" s="42">
        <f>D45/0.99</f>
        <v>22.2222222222222</v>
      </c>
      <c r="F45" s="41">
        <f t="shared" si="11"/>
        <v>0.11</v>
      </c>
      <c r="G45" s="42">
        <f>F45/0.99</f>
        <v>0.111111111111111</v>
      </c>
      <c r="H45" s="40">
        <v>787</v>
      </c>
      <c r="I45" s="42">
        <f t="shared" si="13"/>
        <v>87.4444444444444</v>
      </c>
    </row>
    <row r="46" s="33" customFormat="1" spans="1:9">
      <c r="A46" s="35"/>
      <c r="G46" s="45">
        <f>SUM(G33:G45)</f>
        <v>11.1905610795455</v>
      </c>
      <c r="H46" s="47"/>
      <c r="I46" s="49"/>
    </row>
    <row r="47" s="33" customFormat="1" spans="1:9">
      <c r="A47" s="2" t="s">
        <v>1</v>
      </c>
      <c r="B47" s="38" t="s">
        <v>2</v>
      </c>
      <c r="C47" s="38" t="s">
        <v>27</v>
      </c>
      <c r="D47" s="38" t="s">
        <v>4</v>
      </c>
      <c r="E47" s="38" t="s">
        <v>5</v>
      </c>
      <c r="F47" s="38" t="s">
        <v>6</v>
      </c>
      <c r="G47" s="44" t="s">
        <v>7</v>
      </c>
      <c r="H47" s="2" t="s">
        <v>8</v>
      </c>
      <c r="I47" s="10" t="s">
        <v>9</v>
      </c>
    </row>
    <row r="48" s="33" customFormat="1" ht="14.25" spans="1:9">
      <c r="A48" s="2" t="s">
        <v>10</v>
      </c>
      <c r="B48" s="40">
        <v>3.28</v>
      </c>
      <c r="C48" s="40">
        <v>170</v>
      </c>
      <c r="D48" s="40">
        <f t="shared" ref="D48:D59" si="14">C48*B48</f>
        <v>557.6</v>
      </c>
      <c r="E48" s="41">
        <f t="shared" ref="E48:E58" si="15">D48/0.96</f>
        <v>580.833333333333</v>
      </c>
      <c r="F48" s="41">
        <f t="shared" ref="F48:F60" si="16">D48/200</f>
        <v>2.788</v>
      </c>
      <c r="G48" s="41">
        <f t="shared" ref="G48:G58" si="17">F48/0.96</f>
        <v>2.90416666666667</v>
      </c>
      <c r="H48" s="40">
        <v>694</v>
      </c>
      <c r="I48" s="41">
        <f>H48*G48</f>
        <v>2015.49166666667</v>
      </c>
    </row>
    <row r="49" s="33" customFormat="1" ht="14.25" spans="1:9">
      <c r="A49" s="2" t="s">
        <v>11</v>
      </c>
      <c r="B49" s="40">
        <v>36.5</v>
      </c>
      <c r="C49" s="40">
        <v>0.45</v>
      </c>
      <c r="D49" s="40">
        <f t="shared" si="14"/>
        <v>16.425</v>
      </c>
      <c r="E49" s="41">
        <f t="shared" si="15"/>
        <v>17.109375</v>
      </c>
      <c r="F49" s="41">
        <f t="shared" si="16"/>
        <v>0.082125</v>
      </c>
      <c r="G49" s="41">
        <f t="shared" si="17"/>
        <v>0.085546875</v>
      </c>
      <c r="H49" s="40">
        <v>694</v>
      </c>
      <c r="I49" s="41">
        <f>H49*G49</f>
        <v>59.36953125</v>
      </c>
    </row>
    <row r="50" s="33" customFormat="1" ht="14.25" spans="1:9">
      <c r="A50" s="2" t="s">
        <v>12</v>
      </c>
      <c r="B50" s="40">
        <v>84</v>
      </c>
      <c r="C50" s="40">
        <v>6.3</v>
      </c>
      <c r="D50" s="40">
        <f t="shared" si="14"/>
        <v>529.2</v>
      </c>
      <c r="E50" s="41">
        <f t="shared" si="15"/>
        <v>551.25</v>
      </c>
      <c r="F50" s="41">
        <f t="shared" si="16"/>
        <v>2.646</v>
      </c>
      <c r="G50" s="41">
        <f t="shared" si="17"/>
        <v>2.75625</v>
      </c>
      <c r="H50" s="40">
        <v>694</v>
      </c>
      <c r="I50" s="41">
        <f t="shared" ref="I50:I60" si="18">H50*G50</f>
        <v>1912.8375</v>
      </c>
    </row>
    <row r="51" s="33" customFormat="1" ht="14.25" spans="1:9">
      <c r="A51" s="2" t="s">
        <v>13</v>
      </c>
      <c r="B51" s="40">
        <v>58</v>
      </c>
      <c r="C51" s="40">
        <v>1</v>
      </c>
      <c r="D51" s="40">
        <f t="shared" si="14"/>
        <v>58</v>
      </c>
      <c r="E51" s="41">
        <f t="shared" si="15"/>
        <v>60.4166666666667</v>
      </c>
      <c r="F51" s="41">
        <f t="shared" si="16"/>
        <v>0.29</v>
      </c>
      <c r="G51" s="41">
        <f t="shared" si="17"/>
        <v>0.302083333333333</v>
      </c>
      <c r="H51" s="40">
        <v>694</v>
      </c>
      <c r="I51" s="41">
        <f t="shared" si="18"/>
        <v>209.645833333333</v>
      </c>
    </row>
    <row r="52" s="33" customFormat="1" ht="14.25" spans="1:9">
      <c r="A52" s="2" t="s">
        <v>14</v>
      </c>
      <c r="B52" s="40">
        <v>12</v>
      </c>
      <c r="C52" s="40">
        <v>0.5</v>
      </c>
      <c r="D52" s="40">
        <f t="shared" si="14"/>
        <v>6</v>
      </c>
      <c r="E52" s="41">
        <f t="shared" si="15"/>
        <v>6.25</v>
      </c>
      <c r="F52" s="41">
        <f t="shared" si="16"/>
        <v>0.03</v>
      </c>
      <c r="G52" s="41">
        <f t="shared" si="17"/>
        <v>0.03125</v>
      </c>
      <c r="H52" s="40">
        <v>694</v>
      </c>
      <c r="I52" s="41">
        <f t="shared" si="18"/>
        <v>21.6875</v>
      </c>
    </row>
    <row r="53" s="33" customFormat="1" ht="14.25" spans="1:9">
      <c r="A53" s="2" t="s">
        <v>15</v>
      </c>
      <c r="B53" s="40">
        <v>11</v>
      </c>
      <c r="C53" s="40">
        <v>1.25</v>
      </c>
      <c r="D53" s="40">
        <f t="shared" si="14"/>
        <v>13.75</v>
      </c>
      <c r="E53" s="41">
        <f t="shared" si="15"/>
        <v>14.3229166666667</v>
      </c>
      <c r="F53" s="41">
        <f t="shared" si="16"/>
        <v>0.06875</v>
      </c>
      <c r="G53" s="41">
        <f t="shared" si="17"/>
        <v>0.0716145833333333</v>
      </c>
      <c r="H53" s="40">
        <v>694</v>
      </c>
      <c r="I53" s="41">
        <f t="shared" si="18"/>
        <v>49.7005208333333</v>
      </c>
    </row>
    <row r="54" s="33" customFormat="1" ht="14.25" spans="1:9">
      <c r="A54" s="2" t="s">
        <v>16</v>
      </c>
      <c r="B54" s="40">
        <v>11.8</v>
      </c>
      <c r="C54" s="40">
        <v>0.6</v>
      </c>
      <c r="D54" s="40">
        <f t="shared" si="14"/>
        <v>7.08</v>
      </c>
      <c r="E54" s="41">
        <f t="shared" si="15"/>
        <v>7.375</v>
      </c>
      <c r="F54" s="41">
        <f t="shared" si="16"/>
        <v>0.0354</v>
      </c>
      <c r="G54" s="41">
        <f t="shared" si="17"/>
        <v>0.036875</v>
      </c>
      <c r="H54" s="40">
        <v>694</v>
      </c>
      <c r="I54" s="41">
        <f t="shared" si="18"/>
        <v>25.59125</v>
      </c>
    </row>
    <row r="55" s="33" customFormat="1" ht="14.25" spans="1:9">
      <c r="A55" s="2" t="s">
        <v>17</v>
      </c>
      <c r="B55" s="40">
        <v>54</v>
      </c>
      <c r="C55" s="40">
        <v>0.24</v>
      </c>
      <c r="D55" s="40">
        <f t="shared" si="14"/>
        <v>12.96</v>
      </c>
      <c r="E55" s="41">
        <f t="shared" si="15"/>
        <v>13.5</v>
      </c>
      <c r="F55" s="41">
        <f t="shared" si="16"/>
        <v>0.0648</v>
      </c>
      <c r="G55" s="41">
        <f t="shared" si="17"/>
        <v>0.0675</v>
      </c>
      <c r="H55" s="40">
        <v>694</v>
      </c>
      <c r="I55" s="41">
        <f t="shared" si="18"/>
        <v>46.845</v>
      </c>
    </row>
    <row r="56" s="33" customFormat="1" ht="14.25" spans="1:9">
      <c r="A56" s="2" t="s">
        <v>18</v>
      </c>
      <c r="B56" s="40">
        <v>410</v>
      </c>
      <c r="C56" s="40">
        <v>0.1</v>
      </c>
      <c r="D56" s="40">
        <f t="shared" si="14"/>
        <v>41</v>
      </c>
      <c r="E56" s="41">
        <f t="shared" si="15"/>
        <v>42.7083333333333</v>
      </c>
      <c r="F56" s="41">
        <f t="shared" si="16"/>
        <v>0.205</v>
      </c>
      <c r="G56" s="41">
        <f t="shared" si="17"/>
        <v>0.213541666666667</v>
      </c>
      <c r="H56" s="40">
        <v>694</v>
      </c>
      <c r="I56" s="41">
        <f t="shared" si="18"/>
        <v>148.197916666667</v>
      </c>
    </row>
    <row r="57" s="33" customFormat="1" ht="14.25" spans="1:9">
      <c r="A57" s="2" t="s">
        <v>28</v>
      </c>
      <c r="B57" s="40">
        <v>138</v>
      </c>
      <c r="C57" s="40">
        <v>0.6</v>
      </c>
      <c r="D57" s="40">
        <f t="shared" si="14"/>
        <v>82.8</v>
      </c>
      <c r="E57" s="41">
        <f t="shared" si="15"/>
        <v>86.25</v>
      </c>
      <c r="F57" s="41">
        <f t="shared" si="16"/>
        <v>0.414</v>
      </c>
      <c r="G57" s="41">
        <f t="shared" si="17"/>
        <v>0.43125</v>
      </c>
      <c r="H57" s="40">
        <v>694</v>
      </c>
      <c r="I57" s="41">
        <f t="shared" si="18"/>
        <v>299.2875</v>
      </c>
    </row>
    <row r="58" s="33" customFormat="1" ht="14.25" spans="1:9">
      <c r="A58" s="40" t="s">
        <v>20</v>
      </c>
      <c r="B58" s="40">
        <v>27.8</v>
      </c>
      <c r="C58" s="40">
        <v>2</v>
      </c>
      <c r="D58" s="40">
        <f t="shared" si="14"/>
        <v>55.6</v>
      </c>
      <c r="E58" s="41">
        <f t="shared" si="15"/>
        <v>57.9166666666667</v>
      </c>
      <c r="F58" s="41">
        <f t="shared" si="16"/>
        <v>0.278</v>
      </c>
      <c r="G58" s="41">
        <f t="shared" si="17"/>
        <v>0.289583333333333</v>
      </c>
      <c r="H58" s="40">
        <v>694</v>
      </c>
      <c r="I58" s="41">
        <f t="shared" si="18"/>
        <v>200.970833333333</v>
      </c>
    </row>
    <row r="59" s="33" customFormat="1" ht="14.25" spans="1:9">
      <c r="A59" s="2" t="s">
        <v>21</v>
      </c>
      <c r="B59" s="40">
        <v>0.0205</v>
      </c>
      <c r="C59" s="40">
        <v>36800</v>
      </c>
      <c r="D59" s="40">
        <f t="shared" si="14"/>
        <v>754.4</v>
      </c>
      <c r="E59" s="42">
        <f>D59/0.99</f>
        <v>762.020202020202</v>
      </c>
      <c r="F59" s="41">
        <f t="shared" si="16"/>
        <v>3.772</v>
      </c>
      <c r="G59" s="42">
        <f>F59/0.99</f>
        <v>3.81010101010101</v>
      </c>
      <c r="H59" s="40">
        <v>694</v>
      </c>
      <c r="I59" s="41">
        <f t="shared" si="18"/>
        <v>2644.2101010101</v>
      </c>
    </row>
    <row r="60" s="33" customFormat="1" ht="14.25" spans="1:9">
      <c r="A60" s="48" t="s">
        <v>22</v>
      </c>
      <c r="B60" s="4" t="s">
        <v>23</v>
      </c>
      <c r="C60" s="4"/>
      <c r="D60" s="4">
        <v>22</v>
      </c>
      <c r="E60" s="42">
        <f>D60/0.99</f>
        <v>22.2222222222222</v>
      </c>
      <c r="F60" s="41">
        <f t="shared" si="16"/>
        <v>0.11</v>
      </c>
      <c r="G60" s="42">
        <f>F60/0.99</f>
        <v>0.111111111111111</v>
      </c>
      <c r="H60" s="40">
        <v>694</v>
      </c>
      <c r="I60" s="42">
        <f t="shared" si="18"/>
        <v>77.111111111111</v>
      </c>
    </row>
    <row r="61" s="33" customFormat="1" spans="1:9">
      <c r="A61" s="35"/>
      <c r="G61" s="33">
        <f>SUM(G48:G60)</f>
        <v>11.1108735795455</v>
      </c>
      <c r="I61" s="36"/>
    </row>
    <row r="62" s="33" customFormat="1" ht="34" customHeight="1" spans="1:9">
      <c r="A62" s="4" t="s">
        <v>29</v>
      </c>
      <c r="B62" s="4"/>
      <c r="C62" s="4"/>
      <c r="D62" s="4"/>
      <c r="E62" s="4"/>
      <c r="F62" s="4"/>
      <c r="G62" s="4"/>
      <c r="H62" s="4"/>
      <c r="I62" s="50">
        <f>SUM(I3:I61)</f>
        <v>31765.8523579546</v>
      </c>
    </row>
    <row r="63" s="33" customFormat="1" spans="1:9">
      <c r="A63" s="35"/>
      <c r="I63" s="36"/>
    </row>
    <row r="64" s="33" customFormat="1" spans="1:9">
      <c r="A64" s="35"/>
      <c r="I64" s="36"/>
    </row>
    <row r="65" s="33" customFormat="1" spans="1:9">
      <c r="A65" s="40"/>
      <c r="B65" s="40" t="s">
        <v>30</v>
      </c>
      <c r="C65" s="40" t="s">
        <v>31</v>
      </c>
      <c r="D65" s="40" t="s">
        <v>32</v>
      </c>
      <c r="E65" s="38" t="s">
        <v>33</v>
      </c>
      <c r="F65" s="40" t="s">
        <v>34</v>
      </c>
      <c r="G65" s="40" t="s">
        <v>9</v>
      </c>
      <c r="H65" s="40"/>
      <c r="I65" s="36"/>
    </row>
    <row r="66" s="33" customFormat="1" spans="1:10">
      <c r="A66" s="3" t="s">
        <v>35</v>
      </c>
      <c r="B66" s="4">
        <v>164</v>
      </c>
      <c r="C66" s="40">
        <v>24</v>
      </c>
      <c r="D66" s="40">
        <v>12</v>
      </c>
      <c r="E66" s="40">
        <f>D66*C66*B66</f>
        <v>47232</v>
      </c>
      <c r="F66" s="40">
        <v>0.0584809</v>
      </c>
      <c r="G66" s="10">
        <f>F66*E66</f>
        <v>2762.1698688</v>
      </c>
      <c r="H66" s="10"/>
      <c r="I66" s="36">
        <f>+C66*D66*F66</f>
        <v>16.8424992</v>
      </c>
      <c r="J66" s="33">
        <f>+G66/B66</f>
        <v>16.8424992</v>
      </c>
    </row>
    <row r="67" s="33" customFormat="1" spans="1:10">
      <c r="A67" s="3" t="s">
        <v>36</v>
      </c>
      <c r="B67" s="4">
        <v>6</v>
      </c>
      <c r="C67" s="40">
        <v>15</v>
      </c>
      <c r="D67" s="40">
        <v>12</v>
      </c>
      <c r="E67" s="40">
        <f>D67*C67*B67</f>
        <v>1080</v>
      </c>
      <c r="F67" s="40">
        <v>0.0584809</v>
      </c>
      <c r="G67" s="10">
        <f>F67*E67</f>
        <v>63.159372</v>
      </c>
      <c r="H67" s="10"/>
      <c r="I67" s="36">
        <f>+C67*D67*F67</f>
        <v>10.526562</v>
      </c>
      <c r="J67" s="33">
        <f>+G67/B67</f>
        <v>10.526562</v>
      </c>
    </row>
    <row r="68" s="33" customFormat="1" spans="1:9">
      <c r="A68" s="40" t="s">
        <v>37</v>
      </c>
      <c r="B68" s="40">
        <f t="shared" ref="B68:G68" si="19">SUM(B66:B67)</f>
        <v>170</v>
      </c>
      <c r="C68" s="40"/>
      <c r="D68" s="40"/>
      <c r="E68" s="40">
        <f t="shared" si="19"/>
        <v>48312</v>
      </c>
      <c r="F68" s="40"/>
      <c r="G68" s="17">
        <f t="shared" si="19"/>
        <v>2825.3292408</v>
      </c>
      <c r="H68" s="51"/>
      <c r="I68" s="36"/>
    </row>
    <row r="69" s="33" customFormat="1" spans="1:9">
      <c r="A69" s="35"/>
      <c r="I69" s="36"/>
    </row>
    <row r="70" s="33" customFormat="1" spans="1:9">
      <c r="A70" s="35"/>
      <c r="I70" s="36"/>
    </row>
    <row r="71" s="34" customFormat="1" ht="22.5" spans="1:9">
      <c r="A71" s="34" t="s">
        <v>38</v>
      </c>
      <c r="E71" s="34" t="s">
        <v>39</v>
      </c>
      <c r="G71" s="52"/>
      <c r="I71" s="54"/>
    </row>
    <row r="73" spans="7:7">
      <c r="G73" s="53">
        <f>+G68+I62+'30克'!I24+'45克'!I38+'95克'!I29+'185克'!I31+'125克'!I20</f>
        <v>114975.650946566</v>
      </c>
    </row>
    <row r="74" spans="5:5">
      <c r="E74" s="33">
        <f>+D66*C66*B66</f>
        <v>47232</v>
      </c>
    </row>
  </sheetData>
  <mergeCells count="6">
    <mergeCell ref="A1:I1"/>
    <mergeCell ref="A62:H62"/>
    <mergeCell ref="G65:H65"/>
    <mergeCell ref="G66:H66"/>
    <mergeCell ref="G67:H67"/>
    <mergeCell ref="G68:H68"/>
  </mergeCells>
  <pageMargins left="0.196527777777778" right="0.196527777777778" top="0.236111111111111" bottom="0.0784722222222222" header="0.156944444444444" footer="0.156944444444444"/>
  <pageSetup paperSize="9" scale="90" orientation="landscape"/>
  <headerFooter/>
  <rowBreaks count="2" manualBreakCount="2">
    <brk id="30" max="11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H23" sqref="H11 H23"/>
    </sheetView>
  </sheetViews>
  <sheetFormatPr defaultColWidth="8.89166666666667" defaultRowHeight="13.5"/>
  <cols>
    <col min="1" max="3" width="8.89166666666667" style="13"/>
    <col min="4" max="4" width="24.225" style="13" customWidth="1"/>
    <col min="5" max="5" width="12.8916666666667" style="13"/>
    <col min="6" max="8" width="15.3333333333333" style="13" customWidth="1"/>
    <col min="9" max="9" width="9.66666666666667" style="13" customWidth="1"/>
    <col min="10" max="10" width="12.8916666666667" style="13"/>
    <col min="11" max="11" width="8.89166666666667" style="13"/>
    <col min="12" max="13" width="12.8916666666667" style="13"/>
    <col min="14" max="16383" width="8.89166666666667" style="13"/>
  </cols>
  <sheetData>
    <row r="1" s="13" customFormat="1" ht="20" customHeight="1" spans="1:10">
      <c r="A1" s="2" t="s">
        <v>1</v>
      </c>
      <c r="B1" s="2"/>
      <c r="C1" s="3" t="s">
        <v>2</v>
      </c>
      <c r="D1" s="3" t="s">
        <v>40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10" t="s">
        <v>9</v>
      </c>
    </row>
    <row r="2" s="13" customFormat="1" ht="20" customHeight="1" spans="1:10">
      <c r="A2" s="2" t="s">
        <v>10</v>
      </c>
      <c r="B2" s="2"/>
      <c r="C2" s="4">
        <v>3.28</v>
      </c>
      <c r="D2" s="2">
        <v>170</v>
      </c>
      <c r="E2" s="4">
        <f t="shared" ref="E2:E9" si="0">D2*C2</f>
        <v>557.6</v>
      </c>
      <c r="F2" s="4">
        <f t="shared" ref="F2:F8" si="1">E2/0.96</f>
        <v>580.833333333333</v>
      </c>
      <c r="G2" s="2">
        <f t="shared" ref="G2:G10" si="2">E2/200</f>
        <v>2.788</v>
      </c>
      <c r="H2" s="4">
        <f t="shared" ref="H2:H8" si="3">G2/0.96</f>
        <v>2.90416666666667</v>
      </c>
      <c r="I2" s="4">
        <v>244</v>
      </c>
      <c r="J2" s="4">
        <f t="shared" ref="J2:J10" si="4">I2*H2</f>
        <v>708.616666666667</v>
      </c>
    </row>
    <row r="3" s="13" customFormat="1" ht="20" customHeight="1" spans="1:10">
      <c r="A3" s="2" t="s">
        <v>41</v>
      </c>
      <c r="B3" s="2"/>
      <c r="C3" s="4">
        <v>11</v>
      </c>
      <c r="D3" s="2">
        <v>2.4</v>
      </c>
      <c r="E3" s="4">
        <f t="shared" si="0"/>
        <v>26.4</v>
      </c>
      <c r="F3" s="4">
        <f t="shared" si="1"/>
        <v>27.5</v>
      </c>
      <c r="G3" s="2">
        <f t="shared" si="2"/>
        <v>0.132</v>
      </c>
      <c r="H3" s="4">
        <f t="shared" si="3"/>
        <v>0.1375</v>
      </c>
      <c r="I3" s="4">
        <v>244</v>
      </c>
      <c r="J3" s="4">
        <f t="shared" si="4"/>
        <v>33.55</v>
      </c>
    </row>
    <row r="4" s="13" customFormat="1" ht="20" customHeight="1" spans="1:10">
      <c r="A4" s="2" t="s">
        <v>42</v>
      </c>
      <c r="B4" s="2"/>
      <c r="C4" s="4">
        <v>11.8</v>
      </c>
      <c r="D4" s="2">
        <v>0.8</v>
      </c>
      <c r="E4" s="4">
        <f t="shared" si="0"/>
        <v>9.44</v>
      </c>
      <c r="F4" s="4">
        <f t="shared" si="1"/>
        <v>9.83333333333334</v>
      </c>
      <c r="G4" s="2">
        <f t="shared" si="2"/>
        <v>0.0472</v>
      </c>
      <c r="H4" s="4">
        <f t="shared" si="3"/>
        <v>0.0491666666666667</v>
      </c>
      <c r="I4" s="4">
        <v>244</v>
      </c>
      <c r="J4" s="4">
        <f t="shared" si="4"/>
        <v>11.9966666666667</v>
      </c>
    </row>
    <row r="5" s="13" customFormat="1" ht="20" customHeight="1" spans="1:10">
      <c r="A5" s="2" t="s">
        <v>11</v>
      </c>
      <c r="B5" s="2"/>
      <c r="C5" s="4">
        <v>36.5</v>
      </c>
      <c r="D5" s="2">
        <v>0.45</v>
      </c>
      <c r="E5" s="4">
        <f t="shared" si="0"/>
        <v>16.425</v>
      </c>
      <c r="F5" s="4">
        <f t="shared" si="1"/>
        <v>17.109375</v>
      </c>
      <c r="G5" s="2">
        <f t="shared" si="2"/>
        <v>0.082125</v>
      </c>
      <c r="H5" s="4">
        <f t="shared" si="3"/>
        <v>0.085546875</v>
      </c>
      <c r="I5" s="4">
        <v>244</v>
      </c>
      <c r="J5" s="4">
        <f t="shared" si="4"/>
        <v>20.8734375</v>
      </c>
    </row>
    <row r="6" s="13" customFormat="1" ht="20" customHeight="1" spans="1:10">
      <c r="A6" s="2" t="s">
        <v>18</v>
      </c>
      <c r="B6" s="2"/>
      <c r="C6" s="4">
        <v>410</v>
      </c>
      <c r="D6" s="4">
        <v>0.1</v>
      </c>
      <c r="E6" s="4">
        <f t="shared" si="0"/>
        <v>41</v>
      </c>
      <c r="F6" s="4">
        <f t="shared" si="1"/>
        <v>42.7083333333333</v>
      </c>
      <c r="G6" s="2">
        <f t="shared" si="2"/>
        <v>0.205</v>
      </c>
      <c r="H6" s="4">
        <f t="shared" si="3"/>
        <v>0.213541666666667</v>
      </c>
      <c r="I6" s="4">
        <v>244</v>
      </c>
      <c r="J6" s="4">
        <f t="shared" si="4"/>
        <v>52.1041666666667</v>
      </c>
    </row>
    <row r="7" s="13" customFormat="1" ht="20" customHeight="1" spans="1:10">
      <c r="A7" s="2" t="s">
        <v>43</v>
      </c>
      <c r="B7" s="2"/>
      <c r="C7" s="4">
        <v>104</v>
      </c>
      <c r="D7" s="2">
        <v>6.2</v>
      </c>
      <c r="E7" s="4">
        <f t="shared" si="0"/>
        <v>644.8</v>
      </c>
      <c r="F7" s="4">
        <f t="shared" si="1"/>
        <v>671.666666666667</v>
      </c>
      <c r="G7" s="2">
        <f t="shared" si="2"/>
        <v>3.224</v>
      </c>
      <c r="H7" s="4">
        <f t="shared" si="3"/>
        <v>3.35833333333333</v>
      </c>
      <c r="I7" s="4">
        <v>244</v>
      </c>
      <c r="J7" s="4">
        <f t="shared" si="4"/>
        <v>819.433333333332</v>
      </c>
    </row>
    <row r="8" s="13" customFormat="1" ht="20" customHeight="1" spans="1:10">
      <c r="A8" s="2" t="s">
        <v>44</v>
      </c>
      <c r="B8" s="2"/>
      <c r="C8" s="4">
        <v>14.8</v>
      </c>
      <c r="D8" s="2">
        <v>0.5</v>
      </c>
      <c r="E8" s="4">
        <f t="shared" si="0"/>
        <v>7.4</v>
      </c>
      <c r="F8" s="4">
        <f t="shared" si="1"/>
        <v>7.70833333333333</v>
      </c>
      <c r="G8" s="2">
        <f t="shared" si="2"/>
        <v>0.037</v>
      </c>
      <c r="H8" s="4">
        <f t="shared" si="3"/>
        <v>0.0385416666666667</v>
      </c>
      <c r="I8" s="4">
        <v>244</v>
      </c>
      <c r="J8" s="4">
        <f t="shared" si="4"/>
        <v>9.40416666666668</v>
      </c>
    </row>
    <row r="9" s="13" customFormat="1" ht="20" customHeight="1" spans="1:10">
      <c r="A9" s="4" t="s">
        <v>45</v>
      </c>
      <c r="B9" s="4"/>
      <c r="C9" s="4">
        <v>0.0225</v>
      </c>
      <c r="D9" s="4">
        <v>32600</v>
      </c>
      <c r="E9" s="4">
        <f t="shared" si="0"/>
        <v>733.5</v>
      </c>
      <c r="F9" s="5">
        <f>E9/0.99</f>
        <v>740.909090909091</v>
      </c>
      <c r="G9" s="6">
        <f t="shared" si="2"/>
        <v>3.6675</v>
      </c>
      <c r="H9" s="7">
        <f>G9/0.99</f>
        <v>3.70454545454545</v>
      </c>
      <c r="I9" s="4">
        <v>244</v>
      </c>
      <c r="J9" s="4">
        <f t="shared" si="4"/>
        <v>903.90909090909</v>
      </c>
    </row>
    <row r="10" s="13" customFormat="1" ht="20" customHeight="1" spans="1:10">
      <c r="A10" s="4" t="s">
        <v>22</v>
      </c>
      <c r="B10" s="4"/>
      <c r="C10" s="4" t="s">
        <v>23</v>
      </c>
      <c r="D10" s="4"/>
      <c r="E10" s="4">
        <v>22</v>
      </c>
      <c r="F10" s="5">
        <f>E10/0.99</f>
        <v>22.2222222222222</v>
      </c>
      <c r="G10" s="6">
        <f t="shared" si="2"/>
        <v>0.11</v>
      </c>
      <c r="H10" s="7">
        <f>G10/0.99</f>
        <v>0.111111111111111</v>
      </c>
      <c r="I10" s="4">
        <v>244</v>
      </c>
      <c r="J10" s="4">
        <f t="shared" si="4"/>
        <v>27.1111111111111</v>
      </c>
    </row>
    <row r="11" s="13" customFormat="1" ht="20" customHeight="1" spans="8:8">
      <c r="H11" s="13">
        <f>SUM(H2:H10)</f>
        <v>10.6024534406566</v>
      </c>
    </row>
    <row r="12" s="13" customFormat="1" ht="20" customHeight="1" spans="1:10">
      <c r="A12" s="2" t="s">
        <v>1</v>
      </c>
      <c r="B12" s="2"/>
      <c r="C12" s="3" t="s">
        <v>2</v>
      </c>
      <c r="D12" s="3" t="s">
        <v>46</v>
      </c>
      <c r="E12" s="3" t="s">
        <v>4</v>
      </c>
      <c r="F12" s="3" t="s">
        <v>5</v>
      </c>
      <c r="G12" s="3" t="s">
        <v>6</v>
      </c>
      <c r="H12" s="3" t="s">
        <v>7</v>
      </c>
      <c r="I12" s="2" t="s">
        <v>8</v>
      </c>
      <c r="J12" s="10" t="s">
        <v>9</v>
      </c>
    </row>
    <row r="13" s="13" customFormat="1" ht="20" customHeight="1" spans="1:10">
      <c r="A13" s="2" t="s">
        <v>10</v>
      </c>
      <c r="B13" s="2"/>
      <c r="C13" s="4">
        <v>3.28</v>
      </c>
      <c r="D13" s="2">
        <v>170</v>
      </c>
      <c r="E13" s="4">
        <f t="shared" ref="E13:E21" si="5">D13*C13</f>
        <v>557.6</v>
      </c>
      <c r="F13" s="4">
        <f t="shared" ref="F13:F20" si="6">E13/0.96</f>
        <v>580.833333333333</v>
      </c>
      <c r="G13" s="2">
        <f t="shared" ref="G13:G22" si="7">E13/200</f>
        <v>2.788</v>
      </c>
      <c r="H13" s="4">
        <f t="shared" ref="H13:H20" si="8">G13/0.96</f>
        <v>2.90416666666667</v>
      </c>
      <c r="I13" s="4">
        <v>393</v>
      </c>
      <c r="J13" s="4">
        <f t="shared" ref="J13:J22" si="9">I13*H13</f>
        <v>1141.3375</v>
      </c>
    </row>
    <row r="14" s="13" customFormat="1" ht="20" customHeight="1" spans="1:10">
      <c r="A14" s="2" t="s">
        <v>11</v>
      </c>
      <c r="B14" s="2"/>
      <c r="C14" s="4">
        <v>36.5</v>
      </c>
      <c r="D14" s="2">
        <v>0.45</v>
      </c>
      <c r="E14" s="4">
        <f t="shared" si="5"/>
        <v>16.425</v>
      </c>
      <c r="F14" s="4">
        <f t="shared" si="6"/>
        <v>17.109375</v>
      </c>
      <c r="G14" s="2">
        <f t="shared" si="7"/>
        <v>0.082125</v>
      </c>
      <c r="H14" s="4">
        <f t="shared" si="8"/>
        <v>0.085546875</v>
      </c>
      <c r="I14" s="4">
        <v>393</v>
      </c>
      <c r="J14" s="4">
        <f t="shared" si="9"/>
        <v>33.619921875</v>
      </c>
    </row>
    <row r="15" s="13" customFormat="1" ht="20" customHeight="1" spans="1:10">
      <c r="A15" s="2" t="s">
        <v>41</v>
      </c>
      <c r="B15" s="2"/>
      <c r="C15" s="4">
        <v>11</v>
      </c>
      <c r="D15" s="2">
        <v>2.4</v>
      </c>
      <c r="E15" s="4">
        <f t="shared" si="5"/>
        <v>26.4</v>
      </c>
      <c r="F15" s="4">
        <f t="shared" si="6"/>
        <v>27.5</v>
      </c>
      <c r="G15" s="2">
        <f t="shared" si="7"/>
        <v>0.132</v>
      </c>
      <c r="H15" s="4">
        <f t="shared" si="8"/>
        <v>0.1375</v>
      </c>
      <c r="I15" s="4">
        <v>393</v>
      </c>
      <c r="J15" s="4">
        <f t="shared" si="9"/>
        <v>54.0375</v>
      </c>
    </row>
    <row r="16" s="13" customFormat="1" ht="20" customHeight="1" spans="1:10">
      <c r="A16" s="2" t="s">
        <v>42</v>
      </c>
      <c r="B16" s="2"/>
      <c r="C16" s="4">
        <v>11.8</v>
      </c>
      <c r="D16" s="2">
        <v>0.8</v>
      </c>
      <c r="E16" s="4">
        <f t="shared" si="5"/>
        <v>9.44</v>
      </c>
      <c r="F16" s="4">
        <f t="shared" si="6"/>
        <v>9.83333333333334</v>
      </c>
      <c r="G16" s="2">
        <f t="shared" si="7"/>
        <v>0.0472</v>
      </c>
      <c r="H16" s="4">
        <f t="shared" si="8"/>
        <v>0.0491666666666667</v>
      </c>
      <c r="I16" s="4">
        <v>393</v>
      </c>
      <c r="J16" s="4">
        <f t="shared" si="9"/>
        <v>19.3225</v>
      </c>
    </row>
    <row r="17" s="13" customFormat="1" ht="20" customHeight="1" spans="1:10">
      <c r="A17" s="2" t="s">
        <v>18</v>
      </c>
      <c r="B17" s="2"/>
      <c r="C17" s="4">
        <v>410</v>
      </c>
      <c r="D17" s="4">
        <v>0.1</v>
      </c>
      <c r="E17" s="4">
        <f t="shared" si="5"/>
        <v>41</v>
      </c>
      <c r="F17" s="4">
        <f t="shared" si="6"/>
        <v>42.7083333333333</v>
      </c>
      <c r="G17" s="2">
        <f t="shared" si="7"/>
        <v>0.205</v>
      </c>
      <c r="H17" s="4">
        <f t="shared" si="8"/>
        <v>0.213541666666667</v>
      </c>
      <c r="I17" s="4">
        <v>393</v>
      </c>
      <c r="J17" s="4">
        <f t="shared" si="9"/>
        <v>83.9218750000001</v>
      </c>
    </row>
    <row r="18" s="13" customFormat="1" ht="20" customHeight="1" spans="1:10">
      <c r="A18" s="2" t="s">
        <v>43</v>
      </c>
      <c r="B18" s="2"/>
      <c r="C18" s="4">
        <v>104</v>
      </c>
      <c r="D18" s="2">
        <v>6.2</v>
      </c>
      <c r="E18" s="4">
        <f t="shared" si="5"/>
        <v>644.8</v>
      </c>
      <c r="F18" s="4">
        <f t="shared" si="6"/>
        <v>671.666666666667</v>
      </c>
      <c r="G18" s="2">
        <f t="shared" si="7"/>
        <v>3.224</v>
      </c>
      <c r="H18" s="4">
        <f t="shared" si="8"/>
        <v>3.35833333333333</v>
      </c>
      <c r="I18" s="4">
        <v>393</v>
      </c>
      <c r="J18" s="4">
        <f t="shared" si="9"/>
        <v>1319.825</v>
      </c>
    </row>
    <row r="19" s="13" customFormat="1" ht="20" customHeight="1" spans="1:10">
      <c r="A19" s="2" t="s">
        <v>44</v>
      </c>
      <c r="B19" s="2"/>
      <c r="C19" s="4">
        <v>14.8</v>
      </c>
      <c r="D19" s="2">
        <v>0.5</v>
      </c>
      <c r="E19" s="4">
        <f t="shared" si="5"/>
        <v>7.4</v>
      </c>
      <c r="F19" s="4">
        <f t="shared" si="6"/>
        <v>7.70833333333333</v>
      </c>
      <c r="G19" s="2">
        <f t="shared" si="7"/>
        <v>0.037</v>
      </c>
      <c r="H19" s="4">
        <f t="shared" si="8"/>
        <v>0.0385416666666667</v>
      </c>
      <c r="I19" s="4">
        <v>393</v>
      </c>
      <c r="J19" s="4">
        <f t="shared" si="9"/>
        <v>15.146875</v>
      </c>
    </row>
    <row r="20" s="13" customFormat="1" ht="20" customHeight="1" spans="1:10">
      <c r="A20" s="2" t="s">
        <v>47</v>
      </c>
      <c r="B20" s="2"/>
      <c r="C20" s="4">
        <v>85</v>
      </c>
      <c r="D20" s="2">
        <v>0.8</v>
      </c>
      <c r="E20" s="4">
        <f t="shared" si="5"/>
        <v>68</v>
      </c>
      <c r="F20" s="4">
        <f t="shared" si="6"/>
        <v>70.8333333333333</v>
      </c>
      <c r="G20" s="2">
        <f t="shared" si="7"/>
        <v>0.34</v>
      </c>
      <c r="H20" s="4">
        <f t="shared" si="8"/>
        <v>0.354166666666667</v>
      </c>
      <c r="I20" s="4">
        <v>393</v>
      </c>
      <c r="J20" s="4">
        <f t="shared" si="9"/>
        <v>139.1875</v>
      </c>
    </row>
    <row r="21" s="13" customFormat="1" ht="20" customHeight="1" spans="1:10">
      <c r="A21" s="4" t="s">
        <v>45</v>
      </c>
      <c r="B21" s="4"/>
      <c r="C21" s="4">
        <v>0.0225</v>
      </c>
      <c r="D21" s="4">
        <v>32600</v>
      </c>
      <c r="E21" s="4">
        <f t="shared" si="5"/>
        <v>733.5</v>
      </c>
      <c r="F21" s="5">
        <f>E21/0.99</f>
        <v>740.909090909091</v>
      </c>
      <c r="G21" s="6">
        <f t="shared" si="7"/>
        <v>3.6675</v>
      </c>
      <c r="H21" s="7">
        <f>G21/0.99</f>
        <v>3.70454545454545</v>
      </c>
      <c r="I21" s="4">
        <v>393</v>
      </c>
      <c r="J21" s="4">
        <f t="shared" si="9"/>
        <v>1455.88636363636</v>
      </c>
    </row>
    <row r="22" s="13" customFormat="1" ht="20" customHeight="1" spans="1:10">
      <c r="A22" s="4" t="s">
        <v>22</v>
      </c>
      <c r="B22" s="4"/>
      <c r="C22" s="4" t="s">
        <v>23</v>
      </c>
      <c r="D22" s="4"/>
      <c r="E22" s="4">
        <v>22</v>
      </c>
      <c r="F22" s="5">
        <f>E22/0.99</f>
        <v>22.2222222222222</v>
      </c>
      <c r="G22" s="6">
        <f t="shared" si="7"/>
        <v>0.11</v>
      </c>
      <c r="H22" s="7">
        <f>G22/0.99</f>
        <v>0.111111111111111</v>
      </c>
      <c r="I22" s="4">
        <v>393</v>
      </c>
      <c r="J22" s="4">
        <f t="shared" si="9"/>
        <v>43.6666666666666</v>
      </c>
    </row>
    <row r="23" customFormat="1" spans="1:8">
      <c r="A23" s="13"/>
      <c r="B23" s="13"/>
      <c r="C23" s="13"/>
      <c r="D23" s="13"/>
      <c r="E23" s="13"/>
      <c r="F23" s="13"/>
      <c r="G23" s="13"/>
      <c r="H23" s="13">
        <f>SUM(H13:H22)</f>
        <v>10.9566201073232</v>
      </c>
    </row>
    <row r="24" customFormat="1" ht="22.5" spans="1:10">
      <c r="A24" s="9" t="s">
        <v>48</v>
      </c>
      <c r="B24" s="9"/>
      <c r="C24" s="9"/>
      <c r="D24" s="9"/>
      <c r="E24" s="9"/>
      <c r="F24" s="9"/>
      <c r="G24" s="9"/>
      <c r="H24" s="9"/>
      <c r="I24" s="31">
        <f>SUM(J2:J23)</f>
        <v>6892.95034169823</v>
      </c>
      <c r="J24" s="32"/>
    </row>
  </sheetData>
  <mergeCells count="23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H24"/>
    <mergeCell ref="I24:J24"/>
  </mergeCells>
  <pageMargins left="0.75" right="0.75" top="0.66875" bottom="0.590277777777778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H35" sqref="H12 H23 H35"/>
    </sheetView>
  </sheetViews>
  <sheetFormatPr defaultColWidth="8.89166666666667" defaultRowHeight="13.5"/>
  <cols>
    <col min="1" max="2" width="8.89166666666667" style="13"/>
    <col min="3" max="3" width="12.8916666666667" style="13"/>
    <col min="4" max="4" width="17.5583333333333" style="13" customWidth="1"/>
    <col min="5" max="5" width="12.8916666666667" style="13"/>
    <col min="6" max="6" width="19.225" style="13" customWidth="1"/>
    <col min="7" max="7" width="12.8916666666667" style="13"/>
    <col min="8" max="8" width="23.3333333333333" style="13" customWidth="1"/>
    <col min="9" max="9" width="9.66666666666667" style="13" customWidth="1"/>
    <col min="10" max="10" width="12.8916666666667" style="13"/>
    <col min="11" max="16382" width="8.89166666666667" style="13"/>
  </cols>
  <sheetData>
    <row r="1" s="13" customFormat="1" spans="1:10">
      <c r="A1" s="2" t="s">
        <v>1</v>
      </c>
      <c r="B1" s="2"/>
      <c r="C1" s="3" t="s">
        <v>2</v>
      </c>
      <c r="D1" s="3" t="s">
        <v>49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10" t="s">
        <v>9</v>
      </c>
    </row>
    <row r="2" s="13" customFormat="1" spans="1:10">
      <c r="A2" s="2" t="s">
        <v>10</v>
      </c>
      <c r="B2" s="27"/>
      <c r="C2" s="4">
        <v>3.28</v>
      </c>
      <c r="D2" s="4">
        <v>190</v>
      </c>
      <c r="E2" s="2">
        <f t="shared" ref="E2:E10" si="0">D2*C2</f>
        <v>623.2</v>
      </c>
      <c r="F2" s="4">
        <f t="shared" ref="F2:F9" si="1">E2/0.96</f>
        <v>649.166666666667</v>
      </c>
      <c r="G2" s="2">
        <f t="shared" ref="G2:G11" si="2">E2/200</f>
        <v>3.116</v>
      </c>
      <c r="H2" s="4">
        <f t="shared" ref="H2:H9" si="3">G2/0.96</f>
        <v>3.24583333333333</v>
      </c>
      <c r="I2" s="4">
        <v>820</v>
      </c>
      <c r="J2" s="4">
        <f t="shared" ref="J2:J11" si="4">I2*H2</f>
        <v>2661.58333333333</v>
      </c>
    </row>
    <row r="3" s="13" customFormat="1" spans="1:10">
      <c r="A3" s="2" t="s">
        <v>11</v>
      </c>
      <c r="B3" s="2"/>
      <c r="C3" s="4">
        <v>36.5</v>
      </c>
      <c r="D3" s="2">
        <v>0.45</v>
      </c>
      <c r="E3" s="2">
        <f t="shared" si="0"/>
        <v>16.425</v>
      </c>
      <c r="F3" s="4">
        <f t="shared" si="1"/>
        <v>17.109375</v>
      </c>
      <c r="G3" s="2">
        <f t="shared" si="2"/>
        <v>0.082125</v>
      </c>
      <c r="H3" s="4">
        <f t="shared" si="3"/>
        <v>0.085546875</v>
      </c>
      <c r="I3" s="4">
        <v>820</v>
      </c>
      <c r="J3" s="4">
        <f t="shared" si="4"/>
        <v>70.1484375</v>
      </c>
    </row>
    <row r="4" s="13" customFormat="1" spans="1:10">
      <c r="A4" s="2" t="s">
        <v>41</v>
      </c>
      <c r="B4" s="27"/>
      <c r="C4" s="4">
        <v>11</v>
      </c>
      <c r="D4" s="2">
        <v>2.4</v>
      </c>
      <c r="E4" s="2">
        <f t="shared" si="0"/>
        <v>26.4</v>
      </c>
      <c r="F4" s="4">
        <f t="shared" si="1"/>
        <v>27.5</v>
      </c>
      <c r="G4" s="2">
        <f t="shared" si="2"/>
        <v>0.132</v>
      </c>
      <c r="H4" s="4">
        <f t="shared" si="3"/>
        <v>0.1375</v>
      </c>
      <c r="I4" s="4">
        <v>820</v>
      </c>
      <c r="J4" s="4">
        <f t="shared" si="4"/>
        <v>112.75</v>
      </c>
    </row>
    <row r="5" s="13" customFormat="1" spans="1:10">
      <c r="A5" s="2" t="s">
        <v>42</v>
      </c>
      <c r="B5" s="27"/>
      <c r="C5" s="4">
        <v>11.8</v>
      </c>
      <c r="D5" s="2">
        <v>0.8</v>
      </c>
      <c r="E5" s="2">
        <f t="shared" si="0"/>
        <v>9.44</v>
      </c>
      <c r="F5" s="4">
        <f t="shared" si="1"/>
        <v>9.83333333333334</v>
      </c>
      <c r="G5" s="2">
        <f t="shared" si="2"/>
        <v>0.0472</v>
      </c>
      <c r="H5" s="4">
        <f t="shared" si="3"/>
        <v>0.0491666666666667</v>
      </c>
      <c r="I5" s="4">
        <v>820</v>
      </c>
      <c r="J5" s="4">
        <f t="shared" si="4"/>
        <v>40.3166666666667</v>
      </c>
    </row>
    <row r="6" s="13" customFormat="1" spans="1:10">
      <c r="A6" s="2" t="s">
        <v>18</v>
      </c>
      <c r="B6" s="27"/>
      <c r="C6" s="4">
        <v>410</v>
      </c>
      <c r="D6" s="2">
        <v>0.12</v>
      </c>
      <c r="E6" s="2">
        <f t="shared" si="0"/>
        <v>49.2</v>
      </c>
      <c r="F6" s="4">
        <f t="shared" si="1"/>
        <v>51.25</v>
      </c>
      <c r="G6" s="2">
        <f t="shared" si="2"/>
        <v>0.246</v>
      </c>
      <c r="H6" s="4">
        <f t="shared" si="3"/>
        <v>0.25625</v>
      </c>
      <c r="I6" s="4">
        <v>820</v>
      </c>
      <c r="J6" s="4">
        <f t="shared" si="4"/>
        <v>210.125</v>
      </c>
    </row>
    <row r="7" s="13" customFormat="1" spans="1:10">
      <c r="A7" s="2" t="s">
        <v>43</v>
      </c>
      <c r="B7" s="27"/>
      <c r="C7" s="4">
        <v>104</v>
      </c>
      <c r="D7" s="2">
        <v>6.2</v>
      </c>
      <c r="E7" s="2">
        <f t="shared" si="0"/>
        <v>644.8</v>
      </c>
      <c r="F7" s="4">
        <f t="shared" si="1"/>
        <v>671.666666666667</v>
      </c>
      <c r="G7" s="2">
        <f t="shared" si="2"/>
        <v>3.224</v>
      </c>
      <c r="H7" s="4">
        <f t="shared" si="3"/>
        <v>3.35833333333333</v>
      </c>
      <c r="I7" s="4">
        <v>820</v>
      </c>
      <c r="J7" s="4">
        <f t="shared" si="4"/>
        <v>2753.83333333333</v>
      </c>
    </row>
    <row r="8" s="13" customFormat="1" spans="1:10">
      <c r="A8" s="2" t="s">
        <v>44</v>
      </c>
      <c r="B8" s="27"/>
      <c r="C8" s="4">
        <v>14.8</v>
      </c>
      <c r="D8" s="2">
        <v>0.5</v>
      </c>
      <c r="E8" s="2">
        <f t="shared" si="0"/>
        <v>7.4</v>
      </c>
      <c r="F8" s="4">
        <f t="shared" si="1"/>
        <v>7.70833333333333</v>
      </c>
      <c r="G8" s="2">
        <f t="shared" si="2"/>
        <v>0.037</v>
      </c>
      <c r="H8" s="4">
        <f t="shared" si="3"/>
        <v>0.0385416666666667</v>
      </c>
      <c r="I8" s="4">
        <v>820</v>
      </c>
      <c r="J8" s="4">
        <f t="shared" si="4"/>
        <v>31.6041666666667</v>
      </c>
    </row>
    <row r="9" s="13" customFormat="1" spans="1:10">
      <c r="A9" s="2" t="s">
        <v>50</v>
      </c>
      <c r="B9" s="27"/>
      <c r="C9" s="4">
        <v>108</v>
      </c>
      <c r="D9" s="2">
        <v>0.8</v>
      </c>
      <c r="E9" s="2">
        <f t="shared" si="0"/>
        <v>86.4</v>
      </c>
      <c r="F9" s="4">
        <f t="shared" si="1"/>
        <v>90</v>
      </c>
      <c r="G9" s="2">
        <f t="shared" si="2"/>
        <v>0.432</v>
      </c>
      <c r="H9" s="4">
        <f t="shared" si="3"/>
        <v>0.45</v>
      </c>
      <c r="I9" s="4">
        <v>820</v>
      </c>
      <c r="J9" s="4">
        <f t="shared" si="4"/>
        <v>369</v>
      </c>
    </row>
    <row r="10" s="13" customFormat="1" spans="1:10">
      <c r="A10" s="4" t="s">
        <v>51</v>
      </c>
      <c r="B10" s="28"/>
      <c r="C10" s="4">
        <v>0.032</v>
      </c>
      <c r="D10" s="4">
        <v>20400</v>
      </c>
      <c r="E10" s="4">
        <f t="shared" si="0"/>
        <v>652.8</v>
      </c>
      <c r="F10" s="5">
        <f>E10/0.99</f>
        <v>659.393939393939</v>
      </c>
      <c r="G10" s="6">
        <f t="shared" si="2"/>
        <v>3.264</v>
      </c>
      <c r="H10" s="7">
        <f>G10/0.99</f>
        <v>3.2969696969697</v>
      </c>
      <c r="I10" s="4">
        <v>820</v>
      </c>
      <c r="J10" s="4">
        <f t="shared" si="4"/>
        <v>2703.51515151515</v>
      </c>
    </row>
    <row r="11" s="13" customFormat="1" spans="1:10">
      <c r="A11" s="4" t="s">
        <v>22</v>
      </c>
      <c r="B11" s="4"/>
      <c r="C11" s="4" t="s">
        <v>23</v>
      </c>
      <c r="D11" s="4"/>
      <c r="E11" s="4">
        <v>22</v>
      </c>
      <c r="F11" s="5">
        <f>E11/0.99</f>
        <v>22.2222222222222</v>
      </c>
      <c r="G11" s="6">
        <f t="shared" si="2"/>
        <v>0.11</v>
      </c>
      <c r="H11" s="7">
        <f>G11/0.99</f>
        <v>0.111111111111111</v>
      </c>
      <c r="I11" s="4">
        <v>820</v>
      </c>
      <c r="J11" s="4">
        <f t="shared" si="4"/>
        <v>91.111111111111</v>
      </c>
    </row>
    <row r="12" s="13" customFormat="1" spans="8:8">
      <c r="H12" s="13">
        <f>SUM(H2:H11)</f>
        <v>11.0292526830808</v>
      </c>
    </row>
    <row r="13" s="13" customFormat="1" spans="1:10">
      <c r="A13" s="2" t="s">
        <v>1</v>
      </c>
      <c r="B13" s="2"/>
      <c r="C13" s="3" t="s">
        <v>2</v>
      </c>
      <c r="D13" s="3" t="s">
        <v>52</v>
      </c>
      <c r="E13" s="3" t="s">
        <v>4</v>
      </c>
      <c r="F13" s="3" t="s">
        <v>5</v>
      </c>
      <c r="G13" s="3" t="s">
        <v>6</v>
      </c>
      <c r="H13" s="3" t="s">
        <v>7</v>
      </c>
      <c r="I13" s="2" t="s">
        <v>8</v>
      </c>
      <c r="J13" s="10" t="s">
        <v>9</v>
      </c>
    </row>
    <row r="14" s="13" customFormat="1" spans="1:10">
      <c r="A14" s="2" t="s">
        <v>10</v>
      </c>
      <c r="B14" s="27"/>
      <c r="C14" s="4">
        <v>3.28</v>
      </c>
      <c r="D14" s="4">
        <v>190</v>
      </c>
      <c r="E14" s="2">
        <f t="shared" ref="E14:E21" si="5">D14*C14</f>
        <v>623.2</v>
      </c>
      <c r="F14" s="4">
        <f t="shared" ref="F14:F21" si="6">E14/0.96</f>
        <v>649.166666666667</v>
      </c>
      <c r="G14" s="2">
        <f t="shared" ref="G14:G22" si="7">E14/200</f>
        <v>3.116</v>
      </c>
      <c r="H14" s="4">
        <f t="shared" ref="H14:H21" si="8">G14/0.96</f>
        <v>3.24583333333333</v>
      </c>
      <c r="I14" s="4">
        <v>528</v>
      </c>
      <c r="J14" s="4">
        <f t="shared" ref="J14:J23" si="9">I14*H14</f>
        <v>1713.8</v>
      </c>
    </row>
    <row r="15" s="13" customFormat="1" spans="1:10">
      <c r="A15" s="2" t="s">
        <v>11</v>
      </c>
      <c r="B15" s="2"/>
      <c r="C15" s="4">
        <v>36.5</v>
      </c>
      <c r="D15" s="2">
        <v>0.45</v>
      </c>
      <c r="E15" s="2">
        <f t="shared" si="5"/>
        <v>16.425</v>
      </c>
      <c r="F15" s="4">
        <f t="shared" si="6"/>
        <v>17.109375</v>
      </c>
      <c r="G15" s="2">
        <f t="shared" si="7"/>
        <v>0.082125</v>
      </c>
      <c r="H15" s="4">
        <f t="shared" si="8"/>
        <v>0.085546875</v>
      </c>
      <c r="I15" s="4">
        <v>528</v>
      </c>
      <c r="J15" s="4">
        <f t="shared" si="9"/>
        <v>45.16875</v>
      </c>
    </row>
    <row r="16" s="13" customFormat="1" spans="1:10">
      <c r="A16" s="2" t="s">
        <v>41</v>
      </c>
      <c r="B16" s="27"/>
      <c r="C16" s="4">
        <v>11</v>
      </c>
      <c r="D16" s="2">
        <v>2.4</v>
      </c>
      <c r="E16" s="2">
        <f t="shared" si="5"/>
        <v>26.4</v>
      </c>
      <c r="F16" s="4">
        <f t="shared" si="6"/>
        <v>27.5</v>
      </c>
      <c r="G16" s="2">
        <f t="shared" si="7"/>
        <v>0.132</v>
      </c>
      <c r="H16" s="4">
        <f t="shared" si="8"/>
        <v>0.1375</v>
      </c>
      <c r="I16" s="4">
        <v>528</v>
      </c>
      <c r="J16" s="4">
        <f t="shared" si="9"/>
        <v>72.6</v>
      </c>
    </row>
    <row r="17" s="13" customFormat="1" spans="1:10">
      <c r="A17" s="2" t="s">
        <v>42</v>
      </c>
      <c r="B17" s="27"/>
      <c r="C17" s="4">
        <v>11.8</v>
      </c>
      <c r="D17" s="2">
        <v>0.8</v>
      </c>
      <c r="E17" s="2">
        <f t="shared" si="5"/>
        <v>9.44</v>
      </c>
      <c r="F17" s="4">
        <f t="shared" si="6"/>
        <v>9.83333333333334</v>
      </c>
      <c r="G17" s="2">
        <f t="shared" si="7"/>
        <v>0.0472</v>
      </c>
      <c r="H17" s="4">
        <f t="shared" si="8"/>
        <v>0.0491666666666667</v>
      </c>
      <c r="I17" s="4">
        <v>528</v>
      </c>
      <c r="J17" s="4">
        <f t="shared" si="9"/>
        <v>25.96</v>
      </c>
    </row>
    <row r="18" s="13" customFormat="1" spans="1:10">
      <c r="A18" s="2" t="s">
        <v>18</v>
      </c>
      <c r="B18" s="27"/>
      <c r="C18" s="4">
        <v>410</v>
      </c>
      <c r="D18" s="2">
        <v>0.12</v>
      </c>
      <c r="E18" s="2">
        <f t="shared" si="5"/>
        <v>49.2</v>
      </c>
      <c r="F18" s="4">
        <f t="shared" si="6"/>
        <v>51.25</v>
      </c>
      <c r="G18" s="2">
        <f t="shared" si="7"/>
        <v>0.246</v>
      </c>
      <c r="H18" s="4">
        <f t="shared" si="8"/>
        <v>0.25625</v>
      </c>
      <c r="I18" s="4">
        <v>528</v>
      </c>
      <c r="J18" s="4">
        <f t="shared" si="9"/>
        <v>135.3</v>
      </c>
    </row>
    <row r="19" s="13" customFormat="1" spans="1:10">
      <c r="A19" s="2" t="s">
        <v>43</v>
      </c>
      <c r="B19" s="27"/>
      <c r="C19" s="4">
        <v>104</v>
      </c>
      <c r="D19" s="2">
        <v>6.3</v>
      </c>
      <c r="E19" s="2">
        <f t="shared" si="5"/>
        <v>655.2</v>
      </c>
      <c r="F19" s="4">
        <f t="shared" si="6"/>
        <v>682.5</v>
      </c>
      <c r="G19" s="2">
        <f t="shared" si="7"/>
        <v>3.276</v>
      </c>
      <c r="H19" s="4">
        <f t="shared" si="8"/>
        <v>3.4125</v>
      </c>
      <c r="I19" s="4">
        <v>528</v>
      </c>
      <c r="J19" s="4">
        <f t="shared" si="9"/>
        <v>1801.8</v>
      </c>
    </row>
    <row r="20" s="13" customFormat="1" spans="1:10">
      <c r="A20" s="2" t="s">
        <v>44</v>
      </c>
      <c r="B20" s="27"/>
      <c r="C20" s="4">
        <v>14.8</v>
      </c>
      <c r="D20" s="2">
        <v>0.5</v>
      </c>
      <c r="E20" s="2">
        <f t="shared" si="5"/>
        <v>7.4</v>
      </c>
      <c r="F20" s="4">
        <f t="shared" si="6"/>
        <v>7.70833333333333</v>
      </c>
      <c r="G20" s="2">
        <f t="shared" si="7"/>
        <v>0.037</v>
      </c>
      <c r="H20" s="4">
        <f t="shared" si="8"/>
        <v>0.0385416666666667</v>
      </c>
      <c r="I20" s="4">
        <v>528</v>
      </c>
      <c r="J20" s="4">
        <f t="shared" si="9"/>
        <v>20.35</v>
      </c>
    </row>
    <row r="21" s="13" customFormat="1" spans="1:10">
      <c r="A21" s="4" t="s">
        <v>51</v>
      </c>
      <c r="B21" s="28"/>
      <c r="C21" s="4">
        <v>0.032</v>
      </c>
      <c r="D21" s="4">
        <v>20400</v>
      </c>
      <c r="E21" s="4">
        <f t="shared" si="5"/>
        <v>652.8</v>
      </c>
      <c r="F21" s="5">
        <f>E21/0.99</f>
        <v>659.393939393939</v>
      </c>
      <c r="G21" s="6">
        <f t="shared" si="7"/>
        <v>3.264</v>
      </c>
      <c r="H21" s="7">
        <f>G21/0.99</f>
        <v>3.2969696969697</v>
      </c>
      <c r="I21" s="4">
        <v>528</v>
      </c>
      <c r="J21" s="4">
        <f t="shared" si="9"/>
        <v>1740.8</v>
      </c>
    </row>
    <row r="22" s="13" customFormat="1" spans="1:10">
      <c r="A22" s="4" t="s">
        <v>22</v>
      </c>
      <c r="B22" s="28"/>
      <c r="C22" s="4" t="s">
        <v>23</v>
      </c>
      <c r="D22" s="4"/>
      <c r="E22" s="4">
        <v>22</v>
      </c>
      <c r="F22" s="5">
        <f>E22/0.99</f>
        <v>22.2222222222222</v>
      </c>
      <c r="G22" s="6">
        <f t="shared" si="7"/>
        <v>0.11</v>
      </c>
      <c r="H22" s="7">
        <f>G22/0.99</f>
        <v>0.111111111111111</v>
      </c>
      <c r="I22" s="4">
        <v>528</v>
      </c>
      <c r="J22" s="4">
        <f t="shared" si="9"/>
        <v>58.6666666666666</v>
      </c>
    </row>
    <row r="23" s="13" customFormat="1" spans="8:8">
      <c r="H23" s="13">
        <f>SUM(H14:H22)</f>
        <v>10.6334193497475</v>
      </c>
    </row>
    <row r="24" s="13" customFormat="1" spans="1:10">
      <c r="A24" s="2" t="s">
        <v>1</v>
      </c>
      <c r="B24" s="2"/>
      <c r="C24" s="3" t="s">
        <v>2</v>
      </c>
      <c r="D24" s="3" t="s">
        <v>53</v>
      </c>
      <c r="E24" s="3" t="s">
        <v>4</v>
      </c>
      <c r="F24" s="3" t="s">
        <v>5</v>
      </c>
      <c r="G24" s="3" t="s">
        <v>6</v>
      </c>
      <c r="H24" s="3" t="s">
        <v>7</v>
      </c>
      <c r="I24" s="2" t="s">
        <v>8</v>
      </c>
      <c r="J24" s="10" t="s">
        <v>9</v>
      </c>
    </row>
    <row r="25" s="13" customFormat="1" spans="1:10">
      <c r="A25" s="2" t="s">
        <v>10</v>
      </c>
      <c r="B25" s="27"/>
      <c r="C25" s="4">
        <v>3.28</v>
      </c>
      <c r="D25" s="4">
        <v>190</v>
      </c>
      <c r="E25" s="2">
        <f t="shared" ref="E25:E33" si="10">D25*C25</f>
        <v>623.2</v>
      </c>
      <c r="F25" s="4">
        <f t="shared" ref="F25:F32" si="11">E25/0.96</f>
        <v>649.166666666667</v>
      </c>
      <c r="G25" s="2">
        <f t="shared" ref="G25:G34" si="12">E25/200</f>
        <v>3.116</v>
      </c>
      <c r="H25" s="4">
        <f t="shared" ref="H25:H32" si="13">G25/0.96</f>
        <v>3.24583333333333</v>
      </c>
      <c r="I25" s="4">
        <v>618</v>
      </c>
      <c r="J25" s="4">
        <f t="shared" ref="J25:J34" si="14">I25*H25</f>
        <v>2005.925</v>
      </c>
    </row>
    <row r="26" s="13" customFormat="1" spans="1:10">
      <c r="A26" s="2" t="s">
        <v>11</v>
      </c>
      <c r="B26" s="2"/>
      <c r="C26" s="4">
        <v>36.5</v>
      </c>
      <c r="D26" s="2">
        <v>0.45</v>
      </c>
      <c r="E26" s="2">
        <f t="shared" si="10"/>
        <v>16.425</v>
      </c>
      <c r="F26" s="4">
        <f t="shared" si="11"/>
        <v>17.109375</v>
      </c>
      <c r="G26" s="2">
        <f t="shared" si="12"/>
        <v>0.082125</v>
      </c>
      <c r="H26" s="4">
        <f t="shared" si="13"/>
        <v>0.085546875</v>
      </c>
      <c r="I26" s="4">
        <v>618</v>
      </c>
      <c r="J26" s="4">
        <f t="shared" si="14"/>
        <v>52.86796875</v>
      </c>
    </row>
    <row r="27" s="13" customFormat="1" spans="1:10">
      <c r="A27" s="2" t="s">
        <v>41</v>
      </c>
      <c r="B27" s="27"/>
      <c r="C27" s="4">
        <v>11</v>
      </c>
      <c r="D27" s="2">
        <v>2.4</v>
      </c>
      <c r="E27" s="2">
        <f t="shared" si="10"/>
        <v>26.4</v>
      </c>
      <c r="F27" s="4">
        <f t="shared" si="11"/>
        <v>27.5</v>
      </c>
      <c r="G27" s="2">
        <f t="shared" si="12"/>
        <v>0.132</v>
      </c>
      <c r="H27" s="4">
        <f t="shared" si="13"/>
        <v>0.1375</v>
      </c>
      <c r="I27" s="4">
        <v>618</v>
      </c>
      <c r="J27" s="4">
        <f t="shared" si="14"/>
        <v>84.975</v>
      </c>
    </row>
    <row r="28" s="13" customFormat="1" spans="1:10">
      <c r="A28" s="2" t="s">
        <v>42</v>
      </c>
      <c r="B28" s="27"/>
      <c r="C28" s="4">
        <v>11.8</v>
      </c>
      <c r="D28" s="2">
        <v>0.8</v>
      </c>
      <c r="E28" s="2">
        <f t="shared" si="10"/>
        <v>9.44</v>
      </c>
      <c r="F28" s="4">
        <f t="shared" si="11"/>
        <v>9.83333333333334</v>
      </c>
      <c r="G28" s="2">
        <f t="shared" si="12"/>
        <v>0.0472</v>
      </c>
      <c r="H28" s="4">
        <f t="shared" si="13"/>
        <v>0.0491666666666667</v>
      </c>
      <c r="I28" s="4">
        <v>618</v>
      </c>
      <c r="J28" s="4">
        <f t="shared" si="14"/>
        <v>30.385</v>
      </c>
    </row>
    <row r="29" s="13" customFormat="1" spans="1:10">
      <c r="A29" s="2" t="s">
        <v>18</v>
      </c>
      <c r="B29" s="27"/>
      <c r="C29" s="4">
        <v>410</v>
      </c>
      <c r="D29" s="2">
        <v>0.12</v>
      </c>
      <c r="E29" s="2">
        <f t="shared" si="10"/>
        <v>49.2</v>
      </c>
      <c r="F29" s="4">
        <f t="shared" si="11"/>
        <v>51.25</v>
      </c>
      <c r="G29" s="2">
        <f t="shared" si="12"/>
        <v>0.246</v>
      </c>
      <c r="H29" s="4">
        <f t="shared" si="13"/>
        <v>0.25625</v>
      </c>
      <c r="I29" s="4">
        <v>618</v>
      </c>
      <c r="J29" s="4">
        <f t="shared" si="14"/>
        <v>158.3625</v>
      </c>
    </row>
    <row r="30" s="13" customFormat="1" spans="1:10">
      <c r="A30" s="2" t="s">
        <v>43</v>
      </c>
      <c r="B30" s="27"/>
      <c r="C30" s="4">
        <v>104</v>
      </c>
      <c r="D30" s="2">
        <v>6.2</v>
      </c>
      <c r="E30" s="2">
        <f t="shared" si="10"/>
        <v>644.8</v>
      </c>
      <c r="F30" s="4">
        <f t="shared" si="11"/>
        <v>671.666666666667</v>
      </c>
      <c r="G30" s="2">
        <f t="shared" si="12"/>
        <v>3.224</v>
      </c>
      <c r="H30" s="4">
        <f t="shared" si="13"/>
        <v>3.35833333333333</v>
      </c>
      <c r="I30" s="4">
        <v>618</v>
      </c>
      <c r="J30" s="4">
        <f t="shared" si="14"/>
        <v>2075.45</v>
      </c>
    </row>
    <row r="31" s="13" customFormat="1" spans="1:10">
      <c r="A31" s="2" t="s">
        <v>44</v>
      </c>
      <c r="B31" s="27"/>
      <c r="C31" s="4">
        <v>14.8</v>
      </c>
      <c r="D31" s="2">
        <v>0.5</v>
      </c>
      <c r="E31" s="2">
        <f t="shared" si="10"/>
        <v>7.4</v>
      </c>
      <c r="F31" s="4">
        <f t="shared" si="11"/>
        <v>7.70833333333333</v>
      </c>
      <c r="G31" s="2">
        <f t="shared" si="12"/>
        <v>0.037</v>
      </c>
      <c r="H31" s="4">
        <f t="shared" si="13"/>
        <v>0.0385416666666667</v>
      </c>
      <c r="I31" s="4">
        <v>618</v>
      </c>
      <c r="J31" s="4">
        <f t="shared" si="14"/>
        <v>23.81875</v>
      </c>
    </row>
    <row r="32" s="13" customFormat="1" spans="1:10">
      <c r="A32" s="2" t="s">
        <v>47</v>
      </c>
      <c r="B32" s="27"/>
      <c r="C32" s="4">
        <v>85</v>
      </c>
      <c r="D32" s="2">
        <v>0.8</v>
      </c>
      <c r="E32" s="2">
        <f t="shared" si="10"/>
        <v>68</v>
      </c>
      <c r="F32" s="4">
        <f t="shared" si="11"/>
        <v>70.8333333333333</v>
      </c>
      <c r="G32" s="2">
        <f t="shared" si="12"/>
        <v>0.34</v>
      </c>
      <c r="H32" s="4">
        <f t="shared" si="13"/>
        <v>0.354166666666667</v>
      </c>
      <c r="I32" s="4">
        <v>618</v>
      </c>
      <c r="J32" s="4">
        <f t="shared" si="14"/>
        <v>218.875</v>
      </c>
    </row>
    <row r="33" s="13" customFormat="1" spans="1:10">
      <c r="A33" s="4" t="s">
        <v>51</v>
      </c>
      <c r="B33" s="28"/>
      <c r="C33" s="4">
        <v>0.032</v>
      </c>
      <c r="D33" s="4">
        <v>20400</v>
      </c>
      <c r="E33" s="4">
        <f t="shared" si="10"/>
        <v>652.8</v>
      </c>
      <c r="F33" s="5">
        <f>E33/0.99</f>
        <v>659.393939393939</v>
      </c>
      <c r="G33" s="6">
        <f t="shared" si="12"/>
        <v>3.264</v>
      </c>
      <c r="H33" s="7">
        <f>G33/0.99</f>
        <v>3.2969696969697</v>
      </c>
      <c r="I33" s="4">
        <v>618</v>
      </c>
      <c r="J33" s="4">
        <f t="shared" si="14"/>
        <v>2037.52727272727</v>
      </c>
    </row>
    <row r="34" s="13" customFormat="1" spans="1:10">
      <c r="A34" s="4" t="s">
        <v>22</v>
      </c>
      <c r="B34" s="28"/>
      <c r="C34" s="4" t="s">
        <v>23</v>
      </c>
      <c r="D34" s="4"/>
      <c r="E34" s="4">
        <v>22</v>
      </c>
      <c r="F34" s="5">
        <f>E34/0.99</f>
        <v>22.2222222222222</v>
      </c>
      <c r="G34" s="6">
        <f t="shared" si="12"/>
        <v>0.11</v>
      </c>
      <c r="H34" s="7">
        <f>G34/0.99</f>
        <v>0.111111111111111</v>
      </c>
      <c r="I34" s="4">
        <v>618</v>
      </c>
      <c r="J34" s="4">
        <f t="shared" si="14"/>
        <v>68.6666666666666</v>
      </c>
    </row>
    <row r="35" spans="8:8">
      <c r="H35" s="13">
        <f>SUM(H25:H34)</f>
        <v>10.9334193497475</v>
      </c>
    </row>
    <row r="38" ht="22.5" spans="1:10">
      <c r="A38" s="9" t="s">
        <v>54</v>
      </c>
      <c r="B38" s="9"/>
      <c r="C38" s="9"/>
      <c r="D38" s="9"/>
      <c r="E38" s="9"/>
      <c r="F38" s="9"/>
      <c r="G38" s="9"/>
      <c r="H38" s="9"/>
      <c r="I38" s="29">
        <f>SUM(J2:J37)</f>
        <v>21415.2857749369</v>
      </c>
      <c r="J38" s="30"/>
    </row>
  </sheetData>
  <mergeCells count="34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8:H38"/>
    <mergeCell ref="I38:J38"/>
  </mergeCells>
  <pageMargins left="0.196527777777778" right="0.118055555555556" top="0.275" bottom="0.314583333333333" header="0.196527777777778" footer="0.35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A6" sqref="A6"/>
    </sheetView>
  </sheetViews>
  <sheetFormatPr defaultColWidth="8.89166666666667" defaultRowHeight="13.5"/>
  <cols>
    <col min="1" max="1" width="18.6666666666667" style="13" customWidth="1"/>
    <col min="2" max="2" width="12.8916666666667" style="13"/>
    <col min="3" max="3" width="19.3333333333333" style="13" customWidth="1"/>
    <col min="4" max="6" width="12.8916666666667" style="13"/>
    <col min="7" max="7" width="12.6666666666667" style="13" customWidth="1"/>
    <col min="8" max="8" width="8.89166666666667" style="13"/>
    <col min="9" max="9" width="16.6666666666667" style="13"/>
    <col min="10" max="10" width="16.6666666666667" style="14"/>
    <col min="11" max="16383" width="8.89166666666667" style="13"/>
  </cols>
  <sheetData>
    <row r="1" s="13" customFormat="1" spans="1:19">
      <c r="A1" s="2" t="s">
        <v>1</v>
      </c>
      <c r="B1" s="3" t="s">
        <v>2</v>
      </c>
      <c r="C1" s="3" t="s">
        <v>55</v>
      </c>
      <c r="D1" s="3" t="s">
        <v>4</v>
      </c>
      <c r="E1" s="3" t="s">
        <v>5</v>
      </c>
      <c r="F1" s="3" t="s">
        <v>6</v>
      </c>
      <c r="G1" s="3" t="s">
        <v>7</v>
      </c>
      <c r="H1" s="2" t="s">
        <v>8</v>
      </c>
      <c r="I1" s="17" t="s">
        <v>9</v>
      </c>
      <c r="J1" s="18"/>
      <c r="K1" s="19" t="s">
        <v>1</v>
      </c>
      <c r="L1" s="3" t="s">
        <v>2</v>
      </c>
      <c r="M1" s="3" t="s">
        <v>55</v>
      </c>
      <c r="N1" s="3" t="s">
        <v>4</v>
      </c>
      <c r="O1" s="3" t="s">
        <v>5</v>
      </c>
      <c r="P1" s="3" t="s">
        <v>6</v>
      </c>
      <c r="Q1" s="3" t="s">
        <v>7</v>
      </c>
      <c r="R1" s="2" t="s">
        <v>8</v>
      </c>
      <c r="S1" s="10" t="s">
        <v>9</v>
      </c>
    </row>
    <row r="2" s="13" customFormat="1" spans="1:19">
      <c r="A2" s="2" t="s">
        <v>10</v>
      </c>
      <c r="B2" s="4">
        <v>3.28</v>
      </c>
      <c r="C2" s="2">
        <v>190</v>
      </c>
      <c r="D2" s="2">
        <f t="shared" ref="D2:D6" si="0">C2*B2</f>
        <v>623.2</v>
      </c>
      <c r="E2" s="4">
        <f t="shared" ref="E2:E10" si="1">D2/0.96</f>
        <v>649.166666666667</v>
      </c>
      <c r="F2" s="2">
        <f t="shared" ref="F2:F6" si="2">D2/200</f>
        <v>3.116</v>
      </c>
      <c r="G2" s="4">
        <f t="shared" ref="G2:G10" si="3">F2/0.96</f>
        <v>3.24583333333333</v>
      </c>
      <c r="H2" s="4">
        <v>442</v>
      </c>
      <c r="I2" s="20">
        <f t="shared" ref="I2:I6" si="4">H2*G2</f>
        <v>1434.65833333333</v>
      </c>
      <c r="J2" s="21"/>
      <c r="K2" s="19" t="s">
        <v>10</v>
      </c>
      <c r="L2" s="4">
        <v>3.28</v>
      </c>
      <c r="M2" s="2">
        <v>190</v>
      </c>
      <c r="N2" s="2">
        <f t="shared" ref="N2:N11" si="5">M2*L2</f>
        <v>623.2</v>
      </c>
      <c r="O2" s="4">
        <f t="shared" ref="O2:O9" si="6">N2/0.96</f>
        <v>649.166666666667</v>
      </c>
      <c r="P2" s="2">
        <f t="shared" ref="P2:P12" si="7">N2/200</f>
        <v>3.116</v>
      </c>
      <c r="Q2" s="4">
        <f t="shared" ref="Q2:Q9" si="8">P2/0.96</f>
        <v>3.24583333333333</v>
      </c>
      <c r="R2" s="4">
        <v>188</v>
      </c>
      <c r="S2" s="4">
        <f t="shared" ref="S2:S12" si="9">R2*Q2</f>
        <v>610.216666666667</v>
      </c>
    </row>
    <row r="3" s="13" customFormat="1" spans="1:19">
      <c r="A3" s="2" t="s">
        <v>11</v>
      </c>
      <c r="B3" s="4">
        <v>36.5</v>
      </c>
      <c r="C3" s="2">
        <v>0.45</v>
      </c>
      <c r="D3" s="2">
        <f t="shared" si="0"/>
        <v>16.425</v>
      </c>
      <c r="E3" s="4">
        <f t="shared" si="1"/>
        <v>17.109375</v>
      </c>
      <c r="F3" s="2">
        <f t="shared" si="2"/>
        <v>0.082125</v>
      </c>
      <c r="G3" s="4">
        <f t="shared" si="3"/>
        <v>0.085546875</v>
      </c>
      <c r="H3" s="4">
        <v>442</v>
      </c>
      <c r="I3" s="20">
        <f t="shared" si="4"/>
        <v>37.81171875</v>
      </c>
      <c r="J3" s="21"/>
      <c r="K3" s="19" t="s">
        <v>11</v>
      </c>
      <c r="L3" s="4">
        <v>36.5</v>
      </c>
      <c r="M3" s="2">
        <v>0.45</v>
      </c>
      <c r="N3" s="2">
        <f t="shared" si="5"/>
        <v>16.425</v>
      </c>
      <c r="O3" s="4">
        <f t="shared" si="6"/>
        <v>17.109375</v>
      </c>
      <c r="P3" s="2">
        <f t="shared" si="7"/>
        <v>0.082125</v>
      </c>
      <c r="Q3" s="4">
        <f t="shared" si="8"/>
        <v>0.085546875</v>
      </c>
      <c r="R3" s="4">
        <v>188</v>
      </c>
      <c r="S3" s="4">
        <f t="shared" si="9"/>
        <v>16.0828125</v>
      </c>
    </row>
    <row r="4" s="13" customFormat="1" spans="1:19">
      <c r="A4" s="2" t="s">
        <v>41</v>
      </c>
      <c r="B4" s="4">
        <v>11</v>
      </c>
      <c r="C4" s="2">
        <v>2.4</v>
      </c>
      <c r="D4" s="2">
        <f t="shared" si="0"/>
        <v>26.4</v>
      </c>
      <c r="E4" s="4">
        <f t="shared" si="1"/>
        <v>27.5</v>
      </c>
      <c r="F4" s="2">
        <f t="shared" si="2"/>
        <v>0.132</v>
      </c>
      <c r="G4" s="4">
        <f t="shared" si="3"/>
        <v>0.1375</v>
      </c>
      <c r="H4" s="4">
        <v>442</v>
      </c>
      <c r="I4" s="20">
        <f t="shared" si="4"/>
        <v>60.775</v>
      </c>
      <c r="J4" s="21"/>
      <c r="K4" s="19" t="s">
        <v>41</v>
      </c>
      <c r="L4" s="4">
        <v>11</v>
      </c>
      <c r="M4" s="2">
        <v>2.4</v>
      </c>
      <c r="N4" s="2">
        <f t="shared" si="5"/>
        <v>26.4</v>
      </c>
      <c r="O4" s="4">
        <f t="shared" si="6"/>
        <v>27.5</v>
      </c>
      <c r="P4" s="2">
        <f t="shared" si="7"/>
        <v>0.132</v>
      </c>
      <c r="Q4" s="4">
        <f t="shared" si="8"/>
        <v>0.1375</v>
      </c>
      <c r="R4" s="4">
        <v>188</v>
      </c>
      <c r="S4" s="4">
        <f t="shared" si="9"/>
        <v>25.85</v>
      </c>
    </row>
    <row r="5" s="13" customFormat="1" spans="1:19">
      <c r="A5" s="2" t="s">
        <v>42</v>
      </c>
      <c r="B5" s="4">
        <v>11.8</v>
      </c>
      <c r="C5" s="2">
        <v>0.8</v>
      </c>
      <c r="D5" s="2">
        <f t="shared" si="0"/>
        <v>9.44</v>
      </c>
      <c r="E5" s="4">
        <f t="shared" si="1"/>
        <v>9.83333333333334</v>
      </c>
      <c r="F5" s="2">
        <f t="shared" si="2"/>
        <v>0.0472</v>
      </c>
      <c r="G5" s="4">
        <f t="shared" si="3"/>
        <v>0.0491666666666667</v>
      </c>
      <c r="H5" s="4">
        <v>442</v>
      </c>
      <c r="I5" s="20">
        <f t="shared" si="4"/>
        <v>21.7316666666667</v>
      </c>
      <c r="J5" s="21"/>
      <c r="K5" s="19" t="s">
        <v>42</v>
      </c>
      <c r="L5" s="4">
        <v>11.8</v>
      </c>
      <c r="M5" s="2">
        <v>0.8</v>
      </c>
      <c r="N5" s="2">
        <f t="shared" si="5"/>
        <v>9.44</v>
      </c>
      <c r="O5" s="4">
        <f t="shared" si="6"/>
        <v>9.83333333333334</v>
      </c>
      <c r="P5" s="2">
        <f t="shared" si="7"/>
        <v>0.0472</v>
      </c>
      <c r="Q5" s="4">
        <f t="shared" si="8"/>
        <v>0.0491666666666667</v>
      </c>
      <c r="R5" s="4">
        <v>188</v>
      </c>
      <c r="S5" s="4">
        <f t="shared" si="9"/>
        <v>9.24333333333334</v>
      </c>
    </row>
    <row r="6" s="13" customFormat="1" spans="1:19">
      <c r="A6" s="15" t="s">
        <v>44</v>
      </c>
      <c r="B6" s="4">
        <v>14.8</v>
      </c>
      <c r="C6" s="2">
        <v>0.5</v>
      </c>
      <c r="D6" s="2">
        <f t="shared" si="0"/>
        <v>7.4</v>
      </c>
      <c r="E6" s="4">
        <f t="shared" si="1"/>
        <v>7.70833333333333</v>
      </c>
      <c r="F6" s="2">
        <f t="shared" si="2"/>
        <v>0.037</v>
      </c>
      <c r="G6" s="4">
        <f t="shared" si="3"/>
        <v>0.0385416666666667</v>
      </c>
      <c r="H6" s="4">
        <v>442</v>
      </c>
      <c r="I6" s="20">
        <f t="shared" si="4"/>
        <v>17.0354166666667</v>
      </c>
      <c r="J6" s="21"/>
      <c r="K6" s="19" t="s">
        <v>18</v>
      </c>
      <c r="L6" s="4">
        <v>410</v>
      </c>
      <c r="M6" s="2">
        <v>0.12</v>
      </c>
      <c r="N6" s="2">
        <f t="shared" si="5"/>
        <v>49.2</v>
      </c>
      <c r="O6" s="4">
        <f t="shared" si="6"/>
        <v>51.25</v>
      </c>
      <c r="P6" s="2">
        <f t="shared" si="7"/>
        <v>0.246</v>
      </c>
      <c r="Q6" s="4">
        <f t="shared" si="8"/>
        <v>0.25625</v>
      </c>
      <c r="R6" s="4">
        <v>188</v>
      </c>
      <c r="S6" s="4">
        <f t="shared" si="9"/>
        <v>48.175</v>
      </c>
    </row>
    <row r="7" s="13" customFormat="1" spans="1:19">
      <c r="A7" s="2" t="s">
        <v>18</v>
      </c>
      <c r="B7" s="4">
        <v>410</v>
      </c>
      <c r="C7" s="2">
        <v>0.12</v>
      </c>
      <c r="D7" s="2">
        <f t="shared" ref="D7:D12" si="10">C7*B7</f>
        <v>49.2</v>
      </c>
      <c r="E7" s="4">
        <f t="shared" si="1"/>
        <v>51.25</v>
      </c>
      <c r="F7" s="2">
        <f t="shared" ref="F7:F13" si="11">D7/200</f>
        <v>0.246</v>
      </c>
      <c r="G7" s="4">
        <f t="shared" si="3"/>
        <v>0.25625</v>
      </c>
      <c r="H7" s="4">
        <v>442</v>
      </c>
      <c r="I7" s="20">
        <f t="shared" ref="I7:I12" si="12">H7*G7</f>
        <v>113.2625</v>
      </c>
      <c r="J7" s="21"/>
      <c r="K7" s="19" t="s">
        <v>43</v>
      </c>
      <c r="L7" s="4">
        <v>104</v>
      </c>
      <c r="M7" s="2">
        <v>6.2</v>
      </c>
      <c r="N7" s="2">
        <f t="shared" si="5"/>
        <v>644.8</v>
      </c>
      <c r="O7" s="4">
        <f t="shared" si="6"/>
        <v>671.666666666667</v>
      </c>
      <c r="P7" s="2">
        <f t="shared" si="7"/>
        <v>3.224</v>
      </c>
      <c r="Q7" s="4">
        <f t="shared" si="8"/>
        <v>3.35833333333333</v>
      </c>
      <c r="R7" s="4">
        <v>188</v>
      </c>
      <c r="S7" s="4">
        <f t="shared" si="9"/>
        <v>631.366666666667</v>
      </c>
    </row>
    <row r="8" s="13" customFormat="1" spans="1:19">
      <c r="A8" s="2" t="s">
        <v>43</v>
      </c>
      <c r="B8" s="4">
        <v>104</v>
      </c>
      <c r="C8" s="2">
        <v>6.2</v>
      </c>
      <c r="D8" s="2">
        <f t="shared" si="10"/>
        <v>644.8</v>
      </c>
      <c r="E8" s="4">
        <f t="shared" si="1"/>
        <v>671.666666666667</v>
      </c>
      <c r="F8" s="2">
        <f t="shared" si="11"/>
        <v>3.224</v>
      </c>
      <c r="G8" s="4">
        <f t="shared" si="3"/>
        <v>3.35833333333333</v>
      </c>
      <c r="H8" s="4">
        <v>442</v>
      </c>
      <c r="I8" s="20">
        <f t="shared" si="12"/>
        <v>1484.38333333333</v>
      </c>
      <c r="J8" s="21"/>
      <c r="K8" s="19" t="s">
        <v>56</v>
      </c>
      <c r="L8" s="4">
        <v>94</v>
      </c>
      <c r="M8" s="4">
        <v>1</v>
      </c>
      <c r="N8" s="2">
        <f t="shared" si="5"/>
        <v>94</v>
      </c>
      <c r="O8" s="4">
        <f t="shared" si="6"/>
        <v>97.9166666666667</v>
      </c>
      <c r="P8" s="2">
        <f t="shared" si="7"/>
        <v>0.47</v>
      </c>
      <c r="Q8" s="4">
        <f t="shared" si="8"/>
        <v>0.489583333333333</v>
      </c>
      <c r="R8" s="4">
        <v>188</v>
      </c>
      <c r="S8" s="4">
        <f t="shared" si="9"/>
        <v>92.0416666666667</v>
      </c>
    </row>
    <row r="9" s="13" customFormat="1" spans="1:19">
      <c r="A9" s="2" t="s">
        <v>56</v>
      </c>
      <c r="B9" s="4">
        <v>94</v>
      </c>
      <c r="C9" s="4">
        <v>1</v>
      </c>
      <c r="D9" s="2">
        <f t="shared" si="10"/>
        <v>94</v>
      </c>
      <c r="E9" s="4">
        <f t="shared" si="1"/>
        <v>97.9166666666667</v>
      </c>
      <c r="F9" s="2">
        <f t="shared" si="11"/>
        <v>0.47</v>
      </c>
      <c r="G9" s="4">
        <f t="shared" si="3"/>
        <v>0.489583333333333</v>
      </c>
      <c r="H9" s="4">
        <v>442</v>
      </c>
      <c r="I9" s="20">
        <f t="shared" si="12"/>
        <v>216.395833333333</v>
      </c>
      <c r="J9" s="21"/>
      <c r="K9" s="22" t="s">
        <v>57</v>
      </c>
      <c r="L9" s="4">
        <v>0.061848</v>
      </c>
      <c r="M9" s="4">
        <v>9800</v>
      </c>
      <c r="N9" s="2">
        <f t="shared" si="5"/>
        <v>606.1104</v>
      </c>
      <c r="O9" s="4">
        <f t="shared" si="6"/>
        <v>631.365</v>
      </c>
      <c r="P9" s="2">
        <f t="shared" si="7"/>
        <v>3.030552</v>
      </c>
      <c r="Q9" s="4">
        <f t="shared" si="8"/>
        <v>3.156825</v>
      </c>
      <c r="R9" s="4">
        <v>188</v>
      </c>
      <c r="S9" s="4">
        <f t="shared" si="9"/>
        <v>593.4831</v>
      </c>
    </row>
    <row r="10" s="13" customFormat="1" spans="1:19">
      <c r="A10" s="4" t="s">
        <v>57</v>
      </c>
      <c r="B10" s="4">
        <v>0.061848</v>
      </c>
      <c r="C10" s="4">
        <v>9800</v>
      </c>
      <c r="D10" s="2">
        <f t="shared" si="10"/>
        <v>606.1104</v>
      </c>
      <c r="E10" s="4">
        <f t="shared" si="1"/>
        <v>631.365</v>
      </c>
      <c r="F10" s="2">
        <f t="shared" si="11"/>
        <v>3.030552</v>
      </c>
      <c r="G10" s="4">
        <f t="shared" si="3"/>
        <v>3.156825</v>
      </c>
      <c r="H10" s="4">
        <v>442</v>
      </c>
      <c r="I10" s="20">
        <f t="shared" si="12"/>
        <v>1395.31665</v>
      </c>
      <c r="J10" s="21"/>
      <c r="K10" s="19" t="s">
        <v>58</v>
      </c>
      <c r="L10" s="4">
        <v>0.03</v>
      </c>
      <c r="M10" s="4">
        <v>4000</v>
      </c>
      <c r="N10" s="4">
        <f t="shared" si="5"/>
        <v>120</v>
      </c>
      <c r="O10" s="5">
        <f t="shared" ref="O10:O12" si="13">N10/0.99</f>
        <v>121.212121212121</v>
      </c>
      <c r="P10" s="6">
        <f t="shared" si="7"/>
        <v>0.6</v>
      </c>
      <c r="Q10" s="7">
        <f t="shared" ref="Q10:Q12" si="14">P10/0.99</f>
        <v>0.606060606060606</v>
      </c>
      <c r="R10" s="4">
        <v>188</v>
      </c>
      <c r="S10" s="4">
        <f t="shared" si="9"/>
        <v>113.939393939394</v>
      </c>
    </row>
    <row r="11" s="13" customFormat="1" spans="1:19">
      <c r="A11" s="2" t="s">
        <v>58</v>
      </c>
      <c r="B11" s="4">
        <v>0.03</v>
      </c>
      <c r="C11" s="4">
        <v>4000</v>
      </c>
      <c r="D11" s="4">
        <f t="shared" si="10"/>
        <v>120</v>
      </c>
      <c r="E11" s="5">
        <f t="shared" ref="E11:E13" si="15">D11/0.99</f>
        <v>121.212121212121</v>
      </c>
      <c r="F11" s="6">
        <f t="shared" si="11"/>
        <v>0.6</v>
      </c>
      <c r="G11" s="7">
        <f t="shared" ref="G11:G13" si="16">F11/0.99</f>
        <v>0.606060606060606</v>
      </c>
      <c r="H11" s="4">
        <v>442</v>
      </c>
      <c r="I11" s="20">
        <f t="shared" si="12"/>
        <v>267.878787878788</v>
      </c>
      <c r="J11" s="21"/>
      <c r="K11" s="22" t="s">
        <v>59</v>
      </c>
      <c r="L11" s="4">
        <v>0.065</v>
      </c>
      <c r="M11" s="4">
        <v>9800</v>
      </c>
      <c r="N11" s="4">
        <f t="shared" si="5"/>
        <v>637</v>
      </c>
      <c r="O11" s="5">
        <f t="shared" si="13"/>
        <v>643.434343434343</v>
      </c>
      <c r="P11" s="6">
        <f t="shared" si="7"/>
        <v>3.185</v>
      </c>
      <c r="Q11" s="7">
        <f t="shared" si="14"/>
        <v>3.21717171717172</v>
      </c>
      <c r="R11" s="4">
        <v>188</v>
      </c>
      <c r="S11" s="4">
        <f t="shared" si="9"/>
        <v>604.828282828283</v>
      </c>
    </row>
    <row r="12" s="13" customFormat="1" spans="1:19">
      <c r="A12" s="4" t="s">
        <v>59</v>
      </c>
      <c r="B12" s="4">
        <v>0.065</v>
      </c>
      <c r="C12" s="4">
        <v>9800</v>
      </c>
      <c r="D12" s="4">
        <f t="shared" si="10"/>
        <v>637</v>
      </c>
      <c r="E12" s="5">
        <f t="shared" si="15"/>
        <v>643.434343434343</v>
      </c>
      <c r="F12" s="6">
        <f t="shared" si="11"/>
        <v>3.185</v>
      </c>
      <c r="G12" s="7">
        <f t="shared" si="16"/>
        <v>3.21717171717172</v>
      </c>
      <c r="H12" s="4">
        <v>442</v>
      </c>
      <c r="I12" s="20">
        <f t="shared" si="12"/>
        <v>1421.9898989899</v>
      </c>
      <c r="J12" s="21"/>
      <c r="K12" s="22" t="s">
        <v>22</v>
      </c>
      <c r="L12" s="4" t="s">
        <v>23</v>
      </c>
      <c r="M12" s="4">
        <v>565</v>
      </c>
      <c r="N12" s="4">
        <v>22</v>
      </c>
      <c r="O12" s="5">
        <f t="shared" si="13"/>
        <v>22.2222222222222</v>
      </c>
      <c r="P12" s="6">
        <f t="shared" si="7"/>
        <v>0.11</v>
      </c>
      <c r="Q12" s="7">
        <f t="shared" si="14"/>
        <v>0.111111111111111</v>
      </c>
      <c r="R12" s="4">
        <v>188</v>
      </c>
      <c r="S12" s="4">
        <f t="shared" si="9"/>
        <v>20.8888888888889</v>
      </c>
    </row>
    <row r="13" s="13" customFormat="1" spans="1:10">
      <c r="A13" s="4" t="s">
        <v>22</v>
      </c>
      <c r="B13" s="4" t="s">
        <v>23</v>
      </c>
      <c r="C13" s="4">
        <v>565</v>
      </c>
      <c r="D13" s="4">
        <v>22</v>
      </c>
      <c r="E13" s="5">
        <f t="shared" si="15"/>
        <v>22.2222222222222</v>
      </c>
      <c r="F13" s="6">
        <f t="shared" si="11"/>
        <v>0.11</v>
      </c>
      <c r="G13" s="7">
        <f t="shared" si="16"/>
        <v>0.111111111111111</v>
      </c>
      <c r="H13" s="4">
        <v>442</v>
      </c>
      <c r="I13" s="20">
        <f t="shared" ref="I13:I27" si="17">H13*G13</f>
        <v>49.1111111111111</v>
      </c>
      <c r="J13" s="23"/>
    </row>
    <row r="14" s="13" customFormat="1" spans="1:10">
      <c r="A14" s="16"/>
      <c r="B14" s="16"/>
      <c r="C14" s="16"/>
      <c r="D14" s="16"/>
      <c r="E14" s="16"/>
      <c r="F14" s="16"/>
      <c r="G14" s="16">
        <f>SUM(G2:G13)</f>
        <v>14.7519236426768</v>
      </c>
      <c r="H14" s="16"/>
      <c r="I14" s="16"/>
      <c r="J14" s="23"/>
    </row>
    <row r="15" s="13" customFormat="1" spans="1:19">
      <c r="A15" s="2" t="s">
        <v>1</v>
      </c>
      <c r="B15" s="3" t="s">
        <v>2</v>
      </c>
      <c r="C15" s="3" t="s">
        <v>60</v>
      </c>
      <c r="D15" s="3" t="s">
        <v>4</v>
      </c>
      <c r="E15" s="3" t="s">
        <v>5</v>
      </c>
      <c r="F15" s="3" t="s">
        <v>6</v>
      </c>
      <c r="G15" s="3" t="s">
        <v>7</v>
      </c>
      <c r="H15" s="2" t="s">
        <v>8</v>
      </c>
      <c r="I15" s="17" t="s">
        <v>9</v>
      </c>
      <c r="J15" s="24"/>
      <c r="K15" s="2" t="s">
        <v>1</v>
      </c>
      <c r="L15" s="3" t="s">
        <v>2</v>
      </c>
      <c r="M15" s="3" t="s">
        <v>60</v>
      </c>
      <c r="N15" s="3" t="s">
        <v>4</v>
      </c>
      <c r="O15" s="3" t="s">
        <v>5</v>
      </c>
      <c r="P15" s="3" t="s">
        <v>6</v>
      </c>
      <c r="Q15" s="3" t="s">
        <v>7</v>
      </c>
      <c r="R15" s="2" t="s">
        <v>8</v>
      </c>
      <c r="S15" s="10" t="s">
        <v>9</v>
      </c>
    </row>
    <row r="16" s="13" customFormat="1" spans="1:19">
      <c r="A16" s="2" t="s">
        <v>10</v>
      </c>
      <c r="B16" s="4">
        <v>3.28</v>
      </c>
      <c r="C16" s="2">
        <v>190</v>
      </c>
      <c r="D16" s="2">
        <f>C16*B16</f>
        <v>623.2</v>
      </c>
      <c r="E16" s="4">
        <f t="shared" ref="E16:E24" si="18">D16/0.96</f>
        <v>649.166666666667</v>
      </c>
      <c r="F16" s="2">
        <f>D16/200</f>
        <v>3.116</v>
      </c>
      <c r="G16" s="4">
        <f t="shared" ref="G16:G24" si="19">F16/0.96</f>
        <v>3.24583333333333</v>
      </c>
      <c r="H16" s="4">
        <v>1055</v>
      </c>
      <c r="I16" s="20">
        <f t="shared" si="17"/>
        <v>3424.35416666666</v>
      </c>
      <c r="J16" s="23"/>
      <c r="K16" s="2" t="s">
        <v>10</v>
      </c>
      <c r="L16" s="4">
        <v>3.28</v>
      </c>
      <c r="M16" s="2">
        <v>190</v>
      </c>
      <c r="N16" s="2">
        <f t="shared" ref="N16:N26" si="20">M16*L16</f>
        <v>623.2</v>
      </c>
      <c r="O16" s="4">
        <f t="shared" ref="O16:O24" si="21">N16/0.96</f>
        <v>649.166666666667</v>
      </c>
      <c r="P16" s="2">
        <f>N16/200</f>
        <v>3.116</v>
      </c>
      <c r="Q16" s="4">
        <f t="shared" ref="Q16:Q24" si="22">P16/0.96</f>
        <v>3.24583333333333</v>
      </c>
      <c r="R16" s="4">
        <v>669</v>
      </c>
      <c r="S16" s="4">
        <f t="shared" ref="S16:S27" si="23">R16*Q16</f>
        <v>2171.4625</v>
      </c>
    </row>
    <row r="17" s="13" customFormat="1" spans="1:19">
      <c r="A17" s="2" t="s">
        <v>11</v>
      </c>
      <c r="B17" s="4">
        <v>36.5</v>
      </c>
      <c r="C17" s="2">
        <v>0.45</v>
      </c>
      <c r="D17" s="2">
        <f t="shared" ref="D17:D26" si="24">C17*B17</f>
        <v>16.425</v>
      </c>
      <c r="E17" s="4">
        <f t="shared" si="18"/>
        <v>17.109375</v>
      </c>
      <c r="F17" s="2">
        <v>0.082125</v>
      </c>
      <c r="G17" s="4">
        <f t="shared" si="19"/>
        <v>0.085546875</v>
      </c>
      <c r="H17" s="4">
        <v>1055</v>
      </c>
      <c r="I17" s="20">
        <f t="shared" si="17"/>
        <v>90.251953125</v>
      </c>
      <c r="J17" s="23"/>
      <c r="K17" s="2" t="s">
        <v>11</v>
      </c>
      <c r="L17" s="4">
        <v>36.5</v>
      </c>
      <c r="M17" s="2">
        <v>0.45</v>
      </c>
      <c r="N17" s="2">
        <f t="shared" si="20"/>
        <v>16.425</v>
      </c>
      <c r="O17" s="4">
        <f t="shared" si="21"/>
        <v>17.109375</v>
      </c>
      <c r="P17" s="2">
        <v>0.082125</v>
      </c>
      <c r="Q17" s="4">
        <f t="shared" si="22"/>
        <v>0.085546875</v>
      </c>
      <c r="R17" s="4">
        <v>669</v>
      </c>
      <c r="S17" s="4">
        <f t="shared" si="23"/>
        <v>57.230859375</v>
      </c>
    </row>
    <row r="18" s="13" customFormat="1" spans="1:19">
      <c r="A18" s="2" t="s">
        <v>41</v>
      </c>
      <c r="B18" s="4">
        <v>11</v>
      </c>
      <c r="C18" s="2">
        <v>2.4</v>
      </c>
      <c r="D18" s="2">
        <f t="shared" si="24"/>
        <v>26.4</v>
      </c>
      <c r="E18" s="4">
        <f t="shared" si="18"/>
        <v>27.5</v>
      </c>
      <c r="F18" s="2">
        <v>0.132</v>
      </c>
      <c r="G18" s="4">
        <f t="shared" si="19"/>
        <v>0.1375</v>
      </c>
      <c r="H18" s="4">
        <v>1055</v>
      </c>
      <c r="I18" s="20">
        <f t="shared" si="17"/>
        <v>145.0625</v>
      </c>
      <c r="J18" s="23"/>
      <c r="K18" s="2" t="s">
        <v>41</v>
      </c>
      <c r="L18" s="4">
        <v>11</v>
      </c>
      <c r="M18" s="2">
        <v>2.4</v>
      </c>
      <c r="N18" s="2">
        <f t="shared" si="20"/>
        <v>26.4</v>
      </c>
      <c r="O18" s="4">
        <f t="shared" si="21"/>
        <v>27.5</v>
      </c>
      <c r="P18" s="2">
        <v>0.132</v>
      </c>
      <c r="Q18" s="4">
        <f t="shared" si="22"/>
        <v>0.1375</v>
      </c>
      <c r="R18" s="4">
        <v>669</v>
      </c>
      <c r="S18" s="4">
        <f t="shared" si="23"/>
        <v>91.9875</v>
      </c>
    </row>
    <row r="19" s="13" customFormat="1" spans="1:19">
      <c r="A19" s="2" t="s">
        <v>42</v>
      </c>
      <c r="B19" s="4">
        <v>11.8</v>
      </c>
      <c r="C19" s="2">
        <v>0.8</v>
      </c>
      <c r="D19" s="2">
        <f t="shared" si="24"/>
        <v>9.44</v>
      </c>
      <c r="E19" s="4">
        <f t="shared" si="18"/>
        <v>9.83333333333334</v>
      </c>
      <c r="F19" s="2">
        <v>0.0472</v>
      </c>
      <c r="G19" s="4">
        <f t="shared" si="19"/>
        <v>0.0491666666666667</v>
      </c>
      <c r="H19" s="4">
        <v>1055</v>
      </c>
      <c r="I19" s="20">
        <f t="shared" si="17"/>
        <v>51.8708333333334</v>
      </c>
      <c r="J19" s="23"/>
      <c r="K19" s="2" t="s">
        <v>42</v>
      </c>
      <c r="L19" s="4">
        <v>11.8</v>
      </c>
      <c r="M19" s="2">
        <v>0.8</v>
      </c>
      <c r="N19" s="2">
        <f t="shared" si="20"/>
        <v>9.44</v>
      </c>
      <c r="O19" s="4">
        <f t="shared" si="21"/>
        <v>9.83333333333334</v>
      </c>
      <c r="P19" s="2">
        <v>0.0472</v>
      </c>
      <c r="Q19" s="4">
        <f t="shared" si="22"/>
        <v>0.0491666666666667</v>
      </c>
      <c r="R19" s="4">
        <v>669</v>
      </c>
      <c r="S19" s="4">
        <f t="shared" si="23"/>
        <v>32.8925</v>
      </c>
    </row>
    <row r="20" s="13" customFormat="1" spans="1:19">
      <c r="A20" s="2" t="s">
        <v>18</v>
      </c>
      <c r="B20" s="4">
        <v>410</v>
      </c>
      <c r="C20" s="2">
        <v>0.12</v>
      </c>
      <c r="D20" s="2">
        <f t="shared" si="24"/>
        <v>49.2</v>
      </c>
      <c r="E20" s="4">
        <f t="shared" si="18"/>
        <v>51.25</v>
      </c>
      <c r="F20" s="2">
        <v>0.246</v>
      </c>
      <c r="G20" s="4">
        <f t="shared" si="19"/>
        <v>0.25625</v>
      </c>
      <c r="H20" s="4">
        <v>1055</v>
      </c>
      <c r="I20" s="20">
        <f t="shared" si="17"/>
        <v>270.34375</v>
      </c>
      <c r="J20" s="23"/>
      <c r="K20" s="2" t="s">
        <v>18</v>
      </c>
      <c r="L20" s="4">
        <v>410</v>
      </c>
      <c r="M20" s="2">
        <v>0.12</v>
      </c>
      <c r="N20" s="2">
        <f t="shared" si="20"/>
        <v>49.2</v>
      </c>
      <c r="O20" s="4">
        <f t="shared" si="21"/>
        <v>51.25</v>
      </c>
      <c r="P20" s="2">
        <v>0.246</v>
      </c>
      <c r="Q20" s="4">
        <f t="shared" si="22"/>
        <v>0.25625</v>
      </c>
      <c r="R20" s="4">
        <v>669</v>
      </c>
      <c r="S20" s="4">
        <f t="shared" si="23"/>
        <v>171.43125</v>
      </c>
    </row>
    <row r="21" s="13" customFormat="1" spans="1:19">
      <c r="A21" s="2" t="s">
        <v>43</v>
      </c>
      <c r="B21" s="4">
        <v>104</v>
      </c>
      <c r="C21" s="2">
        <v>6.2</v>
      </c>
      <c r="D21" s="2">
        <f t="shared" si="24"/>
        <v>644.8</v>
      </c>
      <c r="E21" s="4">
        <f t="shared" si="18"/>
        <v>671.666666666667</v>
      </c>
      <c r="F21" s="2">
        <f>D21/200</f>
        <v>3.224</v>
      </c>
      <c r="G21" s="4">
        <f t="shared" si="19"/>
        <v>3.35833333333333</v>
      </c>
      <c r="H21" s="4">
        <v>1055</v>
      </c>
      <c r="I21" s="20">
        <f t="shared" si="17"/>
        <v>3543.04166666666</v>
      </c>
      <c r="J21" s="23"/>
      <c r="K21" s="2" t="s">
        <v>43</v>
      </c>
      <c r="L21" s="4">
        <v>104</v>
      </c>
      <c r="M21" s="2">
        <v>6.2</v>
      </c>
      <c r="N21" s="2">
        <f t="shared" si="20"/>
        <v>644.8</v>
      </c>
      <c r="O21" s="4">
        <f t="shared" si="21"/>
        <v>671.666666666667</v>
      </c>
      <c r="P21" s="2">
        <f t="shared" ref="P21:P26" si="25">N21/200</f>
        <v>3.224</v>
      </c>
      <c r="Q21" s="4">
        <f t="shared" si="22"/>
        <v>3.35833333333333</v>
      </c>
      <c r="R21" s="4">
        <v>669</v>
      </c>
      <c r="S21" s="4">
        <f t="shared" si="23"/>
        <v>2246.725</v>
      </c>
    </row>
    <row r="22" s="13" customFormat="1" spans="1:19">
      <c r="A22" s="15" t="s">
        <v>44</v>
      </c>
      <c r="B22" s="4">
        <v>14.8</v>
      </c>
      <c r="C22" s="2">
        <v>0.5</v>
      </c>
      <c r="D22" s="2">
        <f t="shared" si="24"/>
        <v>7.4</v>
      </c>
      <c r="E22" s="4">
        <f t="shared" si="18"/>
        <v>7.70833333333333</v>
      </c>
      <c r="F22" s="15">
        <v>0.037</v>
      </c>
      <c r="G22" s="4">
        <f t="shared" si="19"/>
        <v>0.0385416666666667</v>
      </c>
      <c r="H22" s="4">
        <v>1055</v>
      </c>
      <c r="I22" s="20">
        <f t="shared" si="17"/>
        <v>40.6614583333334</v>
      </c>
      <c r="J22" s="23"/>
      <c r="K22" s="15" t="s">
        <v>44</v>
      </c>
      <c r="L22" s="4">
        <v>14.8</v>
      </c>
      <c r="M22" s="2">
        <v>0.5</v>
      </c>
      <c r="N22" s="2">
        <f t="shared" si="20"/>
        <v>7.4</v>
      </c>
      <c r="O22" s="4">
        <f t="shared" si="21"/>
        <v>7.70833333333333</v>
      </c>
      <c r="P22" s="2">
        <v>0.037</v>
      </c>
      <c r="Q22" s="4">
        <f t="shared" si="22"/>
        <v>0.0385416666666667</v>
      </c>
      <c r="R22" s="4">
        <v>669</v>
      </c>
      <c r="S22" s="4">
        <f t="shared" si="23"/>
        <v>25.784375</v>
      </c>
    </row>
    <row r="23" s="13" customFormat="1" spans="1:19">
      <c r="A23" s="2" t="s">
        <v>61</v>
      </c>
      <c r="B23" s="4">
        <v>105</v>
      </c>
      <c r="C23" s="4">
        <v>1</v>
      </c>
      <c r="D23" s="2">
        <f t="shared" si="24"/>
        <v>105</v>
      </c>
      <c r="E23" s="4">
        <f t="shared" si="18"/>
        <v>109.375</v>
      </c>
      <c r="F23" s="2">
        <v>0.525</v>
      </c>
      <c r="G23" s="4">
        <f t="shared" si="19"/>
        <v>0.546875</v>
      </c>
      <c r="H23" s="4">
        <v>1055</v>
      </c>
      <c r="I23" s="20">
        <f t="shared" si="17"/>
        <v>576.953125</v>
      </c>
      <c r="J23" s="23"/>
      <c r="K23" s="2" t="s">
        <v>61</v>
      </c>
      <c r="L23" s="4">
        <v>105</v>
      </c>
      <c r="M23" s="4">
        <v>1</v>
      </c>
      <c r="N23" s="2">
        <f t="shared" si="20"/>
        <v>105</v>
      </c>
      <c r="O23" s="4">
        <f t="shared" si="21"/>
        <v>109.375</v>
      </c>
      <c r="P23" s="2">
        <v>0.525</v>
      </c>
      <c r="Q23" s="4">
        <f t="shared" si="22"/>
        <v>0.546875</v>
      </c>
      <c r="R23" s="4">
        <v>669</v>
      </c>
      <c r="S23" s="4">
        <f t="shared" si="23"/>
        <v>365.859375</v>
      </c>
    </row>
    <row r="24" s="13" customFormat="1" spans="1:19">
      <c r="A24" s="4" t="s">
        <v>62</v>
      </c>
      <c r="B24" s="4">
        <v>0.0365499022355426</v>
      </c>
      <c r="C24" s="4">
        <v>9800</v>
      </c>
      <c r="D24" s="2">
        <f t="shared" si="24"/>
        <v>358.189041908318</v>
      </c>
      <c r="E24" s="4">
        <f t="shared" si="18"/>
        <v>373.113585321164</v>
      </c>
      <c r="F24" s="2">
        <f>D24/200</f>
        <v>1.79094520954159</v>
      </c>
      <c r="G24" s="4">
        <f t="shared" si="19"/>
        <v>1.86556792660582</v>
      </c>
      <c r="H24" s="4">
        <v>1055</v>
      </c>
      <c r="I24" s="20">
        <f t="shared" si="17"/>
        <v>1968.17416256914</v>
      </c>
      <c r="J24" s="23"/>
      <c r="K24" s="4" t="s">
        <v>62</v>
      </c>
      <c r="L24" s="4">
        <v>0.0365499022355426</v>
      </c>
      <c r="M24" s="4">
        <v>9800</v>
      </c>
      <c r="N24" s="2">
        <f t="shared" si="20"/>
        <v>358.189041908318</v>
      </c>
      <c r="O24" s="4">
        <f t="shared" si="21"/>
        <v>373.113585321164</v>
      </c>
      <c r="P24" s="2">
        <f t="shared" si="25"/>
        <v>1.79094520954159</v>
      </c>
      <c r="Q24" s="4">
        <f t="shared" si="22"/>
        <v>1.86556792660582</v>
      </c>
      <c r="R24" s="4">
        <v>669</v>
      </c>
      <c r="S24" s="4">
        <f t="shared" si="23"/>
        <v>1248.06494289929</v>
      </c>
    </row>
    <row r="25" s="13" customFormat="1" spans="1:19">
      <c r="A25" s="2" t="s">
        <v>58</v>
      </c>
      <c r="B25" s="4">
        <v>0.03</v>
      </c>
      <c r="C25" s="4">
        <v>4000</v>
      </c>
      <c r="D25" s="2">
        <f t="shared" si="24"/>
        <v>120</v>
      </c>
      <c r="E25" s="4">
        <f>D25/0.99</f>
        <v>121.212121212121</v>
      </c>
      <c r="F25" s="2">
        <f>D25/200</f>
        <v>0.6</v>
      </c>
      <c r="G25" s="4">
        <f>F25/0.99</f>
        <v>0.606060606060606</v>
      </c>
      <c r="H25" s="4">
        <v>1055</v>
      </c>
      <c r="I25" s="20">
        <f t="shared" si="17"/>
        <v>639.393939393939</v>
      </c>
      <c r="J25" s="23"/>
      <c r="K25" s="2" t="s">
        <v>58</v>
      </c>
      <c r="L25" s="4">
        <v>0.03</v>
      </c>
      <c r="M25" s="4">
        <v>4000</v>
      </c>
      <c r="N25" s="2">
        <f t="shared" si="20"/>
        <v>120</v>
      </c>
      <c r="O25" s="4">
        <f t="shared" ref="O25:O27" si="26">N25/0.99</f>
        <v>121.212121212121</v>
      </c>
      <c r="P25" s="6">
        <f t="shared" si="25"/>
        <v>0.6</v>
      </c>
      <c r="Q25" s="4">
        <f t="shared" ref="Q25:Q27" si="27">P25/0.99</f>
        <v>0.606060606060606</v>
      </c>
      <c r="R25" s="4">
        <v>669</v>
      </c>
      <c r="S25" s="4">
        <f t="shared" si="23"/>
        <v>405.454545454545</v>
      </c>
    </row>
    <row r="26" s="13" customFormat="1" spans="1:19">
      <c r="A26" s="4" t="s">
        <v>59</v>
      </c>
      <c r="B26" s="4">
        <v>0.065</v>
      </c>
      <c r="C26" s="4">
        <v>9800</v>
      </c>
      <c r="D26" s="2">
        <f t="shared" si="24"/>
        <v>637</v>
      </c>
      <c r="E26" s="4">
        <f>D26/0.99</f>
        <v>643.434343434343</v>
      </c>
      <c r="F26" s="2">
        <f>D26/200</f>
        <v>3.185</v>
      </c>
      <c r="G26" s="4">
        <f>F26/0.99</f>
        <v>3.21717171717172</v>
      </c>
      <c r="H26" s="4">
        <v>1055</v>
      </c>
      <c r="I26" s="20">
        <f t="shared" si="17"/>
        <v>3394.11616161616</v>
      </c>
      <c r="J26" s="23"/>
      <c r="K26" s="4" t="s">
        <v>59</v>
      </c>
      <c r="L26" s="4">
        <v>0.065</v>
      </c>
      <c r="M26" s="4">
        <v>9800</v>
      </c>
      <c r="N26" s="2">
        <f t="shared" si="20"/>
        <v>637</v>
      </c>
      <c r="O26" s="4">
        <f t="shared" si="26"/>
        <v>643.434343434343</v>
      </c>
      <c r="P26" s="2">
        <f t="shared" si="25"/>
        <v>3.185</v>
      </c>
      <c r="Q26" s="4">
        <f t="shared" si="27"/>
        <v>3.21717171717172</v>
      </c>
      <c r="R26" s="4">
        <v>669</v>
      </c>
      <c r="S26" s="4">
        <f t="shared" si="23"/>
        <v>2152.28787878788</v>
      </c>
    </row>
    <row r="27" s="13" customFormat="1" spans="1:19">
      <c r="A27" s="4" t="s">
        <v>22</v>
      </c>
      <c r="B27" s="4" t="s">
        <v>23</v>
      </c>
      <c r="C27" s="4"/>
      <c r="D27" s="4">
        <v>22</v>
      </c>
      <c r="E27" s="4">
        <f>D27/0.99</f>
        <v>22.2222222222222</v>
      </c>
      <c r="F27" s="4">
        <v>0.1</v>
      </c>
      <c r="G27" s="4">
        <f>F27/0.99</f>
        <v>0.101010101010101</v>
      </c>
      <c r="H27" s="4">
        <v>1055</v>
      </c>
      <c r="I27" s="20">
        <f t="shared" si="17"/>
        <v>106.565656565657</v>
      </c>
      <c r="J27" s="23"/>
      <c r="K27" s="4" t="s">
        <v>22</v>
      </c>
      <c r="L27" s="4" t="s">
        <v>23</v>
      </c>
      <c r="M27" s="4"/>
      <c r="N27" s="4">
        <v>22</v>
      </c>
      <c r="O27" s="4">
        <f t="shared" si="26"/>
        <v>22.2222222222222</v>
      </c>
      <c r="P27" s="4">
        <v>0.1</v>
      </c>
      <c r="Q27" s="4">
        <f t="shared" si="27"/>
        <v>0.101010101010101</v>
      </c>
      <c r="R27" s="4">
        <v>669</v>
      </c>
      <c r="S27" s="4">
        <f t="shared" si="23"/>
        <v>67.5757575757576</v>
      </c>
    </row>
    <row r="28" spans="7:7">
      <c r="G28" s="13">
        <f>SUM(G16:G27)</f>
        <v>13.5078572258482</v>
      </c>
    </row>
    <row r="29" ht="22.5" spans="1:10">
      <c r="A29" s="9" t="s">
        <v>63</v>
      </c>
      <c r="B29" s="9"/>
      <c r="C29" s="9"/>
      <c r="D29" s="9"/>
      <c r="E29" s="9"/>
      <c r="F29" s="9"/>
      <c r="G29" s="9"/>
      <c r="H29" s="9"/>
      <c r="I29" s="25">
        <f>SUM(I2:I28)</f>
        <v>20771.139623333</v>
      </c>
      <c r="J29" s="26"/>
    </row>
  </sheetData>
  <mergeCells count="1">
    <mergeCell ref="A29:H29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G14" sqref="G14"/>
    </sheetView>
  </sheetViews>
  <sheetFormatPr defaultColWidth="8.89166666666667" defaultRowHeight="13.5"/>
  <cols>
    <col min="1" max="1" width="16.4416666666667" style="12" customWidth="1"/>
    <col min="2" max="2" width="12.8916666666667" style="12" customWidth="1"/>
    <col min="3" max="3" width="23.1083333333333" style="12" customWidth="1"/>
    <col min="4" max="4" width="8.66666666666667" style="12" customWidth="1"/>
    <col min="5" max="5" width="9.66666666666667" style="12" customWidth="1"/>
    <col min="6" max="6" width="8.66666666666667" style="12" customWidth="1"/>
    <col min="7" max="7" width="11.8916666666667" style="12" customWidth="1"/>
    <col min="8" max="8" width="9.66666666666667" style="12" customWidth="1"/>
    <col min="9" max="9" width="21.775" style="12" customWidth="1"/>
  </cols>
  <sheetData>
    <row r="1" spans="1:9">
      <c r="A1" s="2" t="s">
        <v>1</v>
      </c>
      <c r="B1" s="3" t="s">
        <v>2</v>
      </c>
      <c r="C1" s="3" t="s">
        <v>64</v>
      </c>
      <c r="D1" s="3" t="s">
        <v>4</v>
      </c>
      <c r="E1" s="3" t="s">
        <v>5</v>
      </c>
      <c r="F1" s="3" t="s">
        <v>6</v>
      </c>
      <c r="G1" s="3" t="s">
        <v>7</v>
      </c>
      <c r="H1" s="2" t="s">
        <v>8</v>
      </c>
      <c r="I1" s="10" t="s">
        <v>9</v>
      </c>
    </row>
    <row r="2" spans="1:9">
      <c r="A2" s="2" t="s">
        <v>10</v>
      </c>
      <c r="B2" s="4">
        <v>3.28</v>
      </c>
      <c r="C2" s="2">
        <v>190</v>
      </c>
      <c r="D2" s="4">
        <f t="shared" ref="D2:D8" si="0">C2*B2</f>
        <v>623.2</v>
      </c>
      <c r="E2" s="5">
        <f t="shared" ref="E2:E9" si="1">D2/0.96</f>
        <v>649.166666666667</v>
      </c>
      <c r="F2" s="6">
        <f t="shared" ref="F2:F8" si="2">D2/200</f>
        <v>3.116</v>
      </c>
      <c r="G2" s="7">
        <f t="shared" ref="G2:G9" si="3">F2/0.96</f>
        <v>3.24583333333333</v>
      </c>
      <c r="H2" s="2">
        <v>1592</v>
      </c>
      <c r="I2" s="7">
        <f>H2*G2</f>
        <v>5167.36666666666</v>
      </c>
    </row>
    <row r="3" spans="1:9">
      <c r="A3" s="2" t="s">
        <v>41</v>
      </c>
      <c r="B3" s="4">
        <v>11</v>
      </c>
      <c r="C3" s="2">
        <v>2.4</v>
      </c>
      <c r="D3" s="4">
        <f t="shared" si="0"/>
        <v>26.4</v>
      </c>
      <c r="E3" s="5">
        <f t="shared" si="1"/>
        <v>27.5</v>
      </c>
      <c r="F3" s="6">
        <f t="shared" si="2"/>
        <v>0.132</v>
      </c>
      <c r="G3" s="7">
        <f t="shared" si="3"/>
        <v>0.1375</v>
      </c>
      <c r="H3" s="2">
        <v>1592</v>
      </c>
      <c r="I3" s="7">
        <f>H3*G3</f>
        <v>218.9</v>
      </c>
    </row>
    <row r="4" spans="1:9">
      <c r="A4" s="2" t="s">
        <v>42</v>
      </c>
      <c r="B4" s="4">
        <v>11.8</v>
      </c>
      <c r="C4" s="2">
        <v>0.8</v>
      </c>
      <c r="D4" s="4">
        <f t="shared" si="0"/>
        <v>9.44</v>
      </c>
      <c r="E4" s="5">
        <f t="shared" si="1"/>
        <v>9.83333333333334</v>
      </c>
      <c r="F4" s="6">
        <f t="shared" si="2"/>
        <v>0.0472</v>
      </c>
      <c r="G4" s="7">
        <f t="shared" si="3"/>
        <v>0.0491666666666667</v>
      </c>
      <c r="H4" s="2">
        <v>1592</v>
      </c>
      <c r="I4" s="7">
        <f>H4*G4</f>
        <v>78.2733333333334</v>
      </c>
    </row>
    <row r="5" spans="1:9">
      <c r="A5" s="2" t="s">
        <v>11</v>
      </c>
      <c r="B5" s="4">
        <v>36.5</v>
      </c>
      <c r="C5" s="2">
        <v>0.45</v>
      </c>
      <c r="D5" s="4">
        <f t="shared" si="0"/>
        <v>16.425</v>
      </c>
      <c r="E5" s="5">
        <f t="shared" si="1"/>
        <v>17.109375</v>
      </c>
      <c r="F5" s="6">
        <f t="shared" si="2"/>
        <v>0.082125</v>
      </c>
      <c r="G5" s="7">
        <f t="shared" si="3"/>
        <v>0.085546875</v>
      </c>
      <c r="H5" s="2">
        <v>1592</v>
      </c>
      <c r="I5" s="7">
        <f>H5*G5</f>
        <v>136.190625</v>
      </c>
    </row>
    <row r="6" spans="1:9">
      <c r="A6" s="2" t="s">
        <v>18</v>
      </c>
      <c r="B6" s="4">
        <v>410</v>
      </c>
      <c r="C6" s="2">
        <v>0.12</v>
      </c>
      <c r="D6" s="4">
        <f t="shared" si="0"/>
        <v>49.2</v>
      </c>
      <c r="E6" s="5">
        <f t="shared" si="1"/>
        <v>51.25</v>
      </c>
      <c r="F6" s="6">
        <f t="shared" si="2"/>
        <v>0.246</v>
      </c>
      <c r="G6" s="7">
        <f t="shared" si="3"/>
        <v>0.25625</v>
      </c>
      <c r="H6" s="2">
        <v>1592</v>
      </c>
      <c r="I6" s="7">
        <f t="shared" ref="I6:I13" si="4">H6*G6</f>
        <v>407.95</v>
      </c>
    </row>
    <row r="7" spans="1:9">
      <c r="A7" s="2" t="s">
        <v>44</v>
      </c>
      <c r="B7" s="4">
        <v>14.8</v>
      </c>
      <c r="C7" s="2">
        <v>0.5</v>
      </c>
      <c r="D7" s="4">
        <f t="shared" si="0"/>
        <v>7.4</v>
      </c>
      <c r="E7" s="5">
        <f t="shared" si="1"/>
        <v>7.70833333333333</v>
      </c>
      <c r="F7" s="6">
        <f t="shared" si="2"/>
        <v>0.037</v>
      </c>
      <c r="G7" s="7">
        <f t="shared" si="3"/>
        <v>0.0385416666666667</v>
      </c>
      <c r="H7" s="2">
        <v>1592</v>
      </c>
      <c r="I7" s="7">
        <f t="shared" si="4"/>
        <v>61.3583333333334</v>
      </c>
    </row>
    <row r="8" spans="1:9">
      <c r="A8" s="2" t="s">
        <v>61</v>
      </c>
      <c r="B8" s="4">
        <v>105</v>
      </c>
      <c r="C8" s="2">
        <v>1</v>
      </c>
      <c r="D8" s="4">
        <f t="shared" si="0"/>
        <v>105</v>
      </c>
      <c r="E8" s="5">
        <f t="shared" si="1"/>
        <v>109.375</v>
      </c>
      <c r="F8" s="6">
        <f t="shared" si="2"/>
        <v>0.525</v>
      </c>
      <c r="G8" s="7">
        <f t="shared" si="3"/>
        <v>0.546875</v>
      </c>
      <c r="H8" s="2">
        <v>1592</v>
      </c>
      <c r="I8" s="7">
        <f t="shared" si="4"/>
        <v>870.625</v>
      </c>
    </row>
    <row r="9" spans="1:9">
      <c r="A9" s="4" t="s">
        <v>62</v>
      </c>
      <c r="B9" s="4">
        <v>0.0365499022355426</v>
      </c>
      <c r="C9" s="4">
        <v>5200</v>
      </c>
      <c r="D9" s="7">
        <f t="shared" ref="D9:D11" si="5">C9*B9</f>
        <v>190.059491624822</v>
      </c>
      <c r="E9" s="5">
        <f t="shared" si="1"/>
        <v>197.978637109189</v>
      </c>
      <c r="F9" s="6">
        <f>E9/200</f>
        <v>0.989893185545946</v>
      </c>
      <c r="G9" s="7">
        <f t="shared" si="3"/>
        <v>1.03113873494369</v>
      </c>
      <c r="H9" s="2">
        <v>1592</v>
      </c>
      <c r="I9" s="7">
        <f t="shared" si="4"/>
        <v>1641.57286603035</v>
      </c>
    </row>
    <row r="10" spans="1:9">
      <c r="A10" s="2" t="s">
        <v>58</v>
      </c>
      <c r="B10" s="4">
        <v>0.03</v>
      </c>
      <c r="C10" s="4">
        <v>4000</v>
      </c>
      <c r="D10" s="4">
        <f t="shared" si="5"/>
        <v>120</v>
      </c>
      <c r="E10" s="5">
        <f t="shared" ref="E10:E12" si="6">D10/0.99</f>
        <v>121.212121212121</v>
      </c>
      <c r="F10" s="6">
        <f t="shared" ref="F10:F12" si="7">D10/200</f>
        <v>0.6</v>
      </c>
      <c r="G10" s="7">
        <f t="shared" ref="G10:G12" si="8">F10/0.99</f>
        <v>0.606060606060606</v>
      </c>
      <c r="H10" s="2">
        <v>1592</v>
      </c>
      <c r="I10" s="7">
        <f t="shared" si="4"/>
        <v>964.848484848485</v>
      </c>
    </row>
    <row r="11" spans="1:9">
      <c r="A11" s="4" t="s">
        <v>65</v>
      </c>
      <c r="B11" s="4">
        <v>0.115</v>
      </c>
      <c r="C11" s="4">
        <v>5200</v>
      </c>
      <c r="D11" s="4">
        <f t="shared" si="5"/>
        <v>598</v>
      </c>
      <c r="E11" s="5">
        <f t="shared" si="6"/>
        <v>604.040404040404</v>
      </c>
      <c r="F11" s="6">
        <f t="shared" si="7"/>
        <v>2.99</v>
      </c>
      <c r="G11" s="7">
        <f t="shared" si="8"/>
        <v>3.02020202020202</v>
      </c>
      <c r="H11" s="2">
        <v>1592</v>
      </c>
      <c r="I11" s="7">
        <f t="shared" si="4"/>
        <v>4808.16161616162</v>
      </c>
    </row>
    <row r="12" spans="1:9">
      <c r="A12" s="4" t="s">
        <v>22</v>
      </c>
      <c r="B12" s="4" t="s">
        <v>23</v>
      </c>
      <c r="C12" s="4"/>
      <c r="D12" s="4">
        <v>22</v>
      </c>
      <c r="E12" s="5">
        <f t="shared" si="6"/>
        <v>22.2222222222222</v>
      </c>
      <c r="F12" s="6">
        <f t="shared" si="7"/>
        <v>0.11</v>
      </c>
      <c r="G12" s="7">
        <f t="shared" si="8"/>
        <v>0.111111111111111</v>
      </c>
      <c r="H12" s="2">
        <v>1592</v>
      </c>
      <c r="I12" s="7">
        <f t="shared" si="4"/>
        <v>176.888888888889</v>
      </c>
    </row>
    <row r="13" spans="1:9">
      <c r="A13" s="2" t="s">
        <v>43</v>
      </c>
      <c r="B13" s="4">
        <v>104</v>
      </c>
      <c r="C13" s="2">
        <v>6.2</v>
      </c>
      <c r="D13" s="2">
        <f t="shared" ref="D13:D27" si="9">C13*B13</f>
        <v>644.8</v>
      </c>
      <c r="E13" s="4">
        <f t="shared" ref="E13:E25" si="10">D13/0.96</f>
        <v>671.666666666667</v>
      </c>
      <c r="F13" s="2">
        <f t="shared" ref="F13:F28" si="11">D13/200</f>
        <v>3.224</v>
      </c>
      <c r="G13" s="4">
        <f t="shared" ref="G13:G25" si="12">F13/0.96</f>
        <v>3.35833333333333</v>
      </c>
      <c r="H13" s="2">
        <v>1592</v>
      </c>
      <c r="I13" s="4">
        <f t="shared" si="4"/>
        <v>5346.46666666666</v>
      </c>
    </row>
    <row r="14" spans="7:7">
      <c r="G14" s="12">
        <f>SUM(G2:G13)</f>
        <v>12.4865593473174</v>
      </c>
    </row>
    <row r="16" spans="1:9">
      <c r="A16" s="2" t="s">
        <v>1</v>
      </c>
      <c r="B16" s="3" t="s">
        <v>2</v>
      </c>
      <c r="C16" s="3" t="s">
        <v>66</v>
      </c>
      <c r="D16" s="3" t="s">
        <v>4</v>
      </c>
      <c r="E16" s="3" t="s">
        <v>5</v>
      </c>
      <c r="F16" s="3" t="s">
        <v>6</v>
      </c>
      <c r="G16" s="3" t="s">
        <v>7</v>
      </c>
      <c r="H16" s="2" t="s">
        <v>8</v>
      </c>
      <c r="I16" s="10" t="s">
        <v>9</v>
      </c>
    </row>
    <row r="17" spans="1:9">
      <c r="A17" s="2" t="s">
        <v>10</v>
      </c>
      <c r="B17" s="4">
        <v>3.28</v>
      </c>
      <c r="C17" s="2">
        <v>190</v>
      </c>
      <c r="D17" s="4">
        <f t="shared" si="9"/>
        <v>623.2</v>
      </c>
      <c r="E17" s="5">
        <f t="shared" si="10"/>
        <v>649.166666666667</v>
      </c>
      <c r="F17" s="6">
        <f t="shared" si="11"/>
        <v>3.116</v>
      </c>
      <c r="G17" s="7">
        <f t="shared" si="12"/>
        <v>3.24583333333333</v>
      </c>
      <c r="H17" s="4"/>
      <c r="I17" s="4">
        <f t="shared" ref="I17:I28" si="13">H17*G17</f>
        <v>0</v>
      </c>
    </row>
    <row r="18" spans="1:9">
      <c r="A18" s="2" t="s">
        <v>11</v>
      </c>
      <c r="B18" s="4">
        <v>36.5</v>
      </c>
      <c r="C18" s="2">
        <v>0.45</v>
      </c>
      <c r="D18" s="4">
        <f t="shared" si="9"/>
        <v>16.425</v>
      </c>
      <c r="E18" s="5">
        <f t="shared" si="10"/>
        <v>17.109375</v>
      </c>
      <c r="F18" s="6">
        <f t="shared" si="11"/>
        <v>0.082125</v>
      </c>
      <c r="G18" s="7">
        <f t="shared" si="12"/>
        <v>0.085546875</v>
      </c>
      <c r="H18" s="4"/>
      <c r="I18" s="4">
        <f t="shared" si="13"/>
        <v>0</v>
      </c>
    </row>
    <row r="19" spans="1:9">
      <c r="A19" s="2" t="s">
        <v>41</v>
      </c>
      <c r="B19" s="4">
        <v>11</v>
      </c>
      <c r="C19" s="2">
        <v>2.4</v>
      </c>
      <c r="D19" s="4">
        <f t="shared" si="9"/>
        <v>26.4</v>
      </c>
      <c r="E19" s="5">
        <f t="shared" si="10"/>
        <v>27.5</v>
      </c>
      <c r="F19" s="6">
        <f t="shared" si="11"/>
        <v>0.132</v>
      </c>
      <c r="G19" s="7">
        <f t="shared" si="12"/>
        <v>0.1375</v>
      </c>
      <c r="H19" s="4"/>
      <c r="I19" s="4">
        <f t="shared" si="13"/>
        <v>0</v>
      </c>
    </row>
    <row r="20" spans="1:9">
      <c r="A20" s="2" t="s">
        <v>42</v>
      </c>
      <c r="B20" s="4">
        <v>11.8</v>
      </c>
      <c r="C20" s="2">
        <v>0.8</v>
      </c>
      <c r="D20" s="4">
        <f t="shared" si="9"/>
        <v>9.44</v>
      </c>
      <c r="E20" s="5">
        <f t="shared" si="10"/>
        <v>9.83333333333334</v>
      </c>
      <c r="F20" s="6">
        <f t="shared" si="11"/>
        <v>0.0472</v>
      </c>
      <c r="G20" s="7">
        <f t="shared" si="12"/>
        <v>0.0491666666666667</v>
      </c>
      <c r="H20" s="4"/>
      <c r="I20" s="4">
        <f t="shared" si="13"/>
        <v>0</v>
      </c>
    </row>
    <row r="21" spans="1:9">
      <c r="A21" s="2" t="s">
        <v>18</v>
      </c>
      <c r="B21" s="4">
        <v>410</v>
      </c>
      <c r="C21" s="2">
        <v>0.12</v>
      </c>
      <c r="D21" s="4">
        <f t="shared" si="9"/>
        <v>49.2</v>
      </c>
      <c r="E21" s="5">
        <f t="shared" si="10"/>
        <v>51.25</v>
      </c>
      <c r="F21" s="6">
        <f t="shared" si="11"/>
        <v>0.246</v>
      </c>
      <c r="G21" s="7">
        <f t="shared" si="12"/>
        <v>0.25625</v>
      </c>
      <c r="H21" s="4"/>
      <c r="I21" s="4">
        <f t="shared" si="13"/>
        <v>0</v>
      </c>
    </row>
    <row r="22" spans="1:9">
      <c r="A22" s="2" t="s">
        <v>43</v>
      </c>
      <c r="B22" s="4">
        <v>104</v>
      </c>
      <c r="C22" s="2">
        <v>6.2</v>
      </c>
      <c r="D22" s="4">
        <f t="shared" si="9"/>
        <v>644.8</v>
      </c>
      <c r="E22" s="5">
        <f t="shared" si="10"/>
        <v>671.666666666667</v>
      </c>
      <c r="F22" s="6">
        <f t="shared" si="11"/>
        <v>3.224</v>
      </c>
      <c r="G22" s="7">
        <f t="shared" si="12"/>
        <v>3.35833333333333</v>
      </c>
      <c r="H22" s="4"/>
      <c r="I22" s="4">
        <f t="shared" si="13"/>
        <v>0</v>
      </c>
    </row>
    <row r="23" spans="1:9">
      <c r="A23" s="2" t="s">
        <v>44</v>
      </c>
      <c r="B23" s="4">
        <v>14.8</v>
      </c>
      <c r="C23" s="2">
        <v>0.5</v>
      </c>
      <c r="D23" s="4">
        <f t="shared" si="9"/>
        <v>7.4</v>
      </c>
      <c r="E23" s="5">
        <f t="shared" si="10"/>
        <v>7.70833333333333</v>
      </c>
      <c r="F23" s="6">
        <f t="shared" si="11"/>
        <v>0.037</v>
      </c>
      <c r="G23" s="7">
        <f t="shared" si="12"/>
        <v>0.0385416666666667</v>
      </c>
      <c r="H23" s="4"/>
      <c r="I23" s="4">
        <f t="shared" si="13"/>
        <v>0</v>
      </c>
    </row>
    <row r="24" spans="1:9">
      <c r="A24" s="2" t="s">
        <v>56</v>
      </c>
      <c r="B24" s="4">
        <v>94</v>
      </c>
      <c r="C24" s="2">
        <v>1</v>
      </c>
      <c r="D24" s="4">
        <f t="shared" si="9"/>
        <v>94</v>
      </c>
      <c r="E24" s="5">
        <f t="shared" si="10"/>
        <v>97.9166666666667</v>
      </c>
      <c r="F24" s="6">
        <f t="shared" si="11"/>
        <v>0.47</v>
      </c>
      <c r="G24" s="7">
        <f t="shared" si="12"/>
        <v>0.489583333333333</v>
      </c>
      <c r="H24" s="4"/>
      <c r="I24" s="4">
        <f t="shared" si="13"/>
        <v>0</v>
      </c>
    </row>
    <row r="25" spans="1:9">
      <c r="A25" s="4" t="s">
        <v>57</v>
      </c>
      <c r="B25" s="4">
        <v>0.061848</v>
      </c>
      <c r="C25" s="4">
        <v>5200</v>
      </c>
      <c r="D25" s="4">
        <f t="shared" si="9"/>
        <v>321.6096</v>
      </c>
      <c r="E25" s="5">
        <f t="shared" si="10"/>
        <v>335.01</v>
      </c>
      <c r="F25" s="6">
        <f t="shared" si="11"/>
        <v>1.608048</v>
      </c>
      <c r="G25" s="7">
        <f t="shared" si="12"/>
        <v>1.67505</v>
      </c>
      <c r="H25" s="4"/>
      <c r="I25" s="4">
        <f t="shared" si="13"/>
        <v>0</v>
      </c>
    </row>
    <row r="26" spans="1:9">
      <c r="A26" s="2" t="s">
        <v>58</v>
      </c>
      <c r="B26" s="4">
        <v>0.03</v>
      </c>
      <c r="C26" s="4">
        <v>4000</v>
      </c>
      <c r="D26" s="4">
        <f t="shared" si="9"/>
        <v>120</v>
      </c>
      <c r="E26" s="5">
        <f t="shared" ref="E26:E28" si="14">D26/0.99</f>
        <v>121.212121212121</v>
      </c>
      <c r="F26" s="6">
        <f t="shared" si="11"/>
        <v>0.6</v>
      </c>
      <c r="G26" s="7">
        <f t="shared" ref="G26:G28" si="15">F26/0.99</f>
        <v>0.606060606060606</v>
      </c>
      <c r="H26" s="4"/>
      <c r="I26" s="4">
        <f t="shared" si="13"/>
        <v>0</v>
      </c>
    </row>
    <row r="27" spans="1:9">
      <c r="A27" s="4" t="s">
        <v>65</v>
      </c>
      <c r="B27" s="4">
        <v>0.115</v>
      </c>
      <c r="C27" s="4">
        <v>5200</v>
      </c>
      <c r="D27" s="4">
        <f t="shared" si="9"/>
        <v>598</v>
      </c>
      <c r="E27" s="5">
        <f t="shared" si="14"/>
        <v>604.040404040404</v>
      </c>
      <c r="F27" s="6">
        <f t="shared" si="11"/>
        <v>2.99</v>
      </c>
      <c r="G27" s="7">
        <f t="shared" si="15"/>
        <v>3.02020202020202</v>
      </c>
      <c r="H27" s="4"/>
      <c r="I27" s="4">
        <f t="shared" si="13"/>
        <v>0</v>
      </c>
    </row>
    <row r="28" spans="1:9">
      <c r="A28" s="4" t="s">
        <v>22</v>
      </c>
      <c r="B28" s="4" t="s">
        <v>23</v>
      </c>
      <c r="C28" s="4"/>
      <c r="D28" s="4">
        <v>22</v>
      </c>
      <c r="E28" s="5">
        <f t="shared" si="14"/>
        <v>22.2222222222222</v>
      </c>
      <c r="F28" s="6">
        <f t="shared" si="11"/>
        <v>0.11</v>
      </c>
      <c r="G28" s="7">
        <f t="shared" si="15"/>
        <v>0.111111111111111</v>
      </c>
      <c r="H28" s="4"/>
      <c r="I28" s="4">
        <f t="shared" si="13"/>
        <v>0</v>
      </c>
    </row>
    <row r="29" spans="1:9">
      <c r="A29" s="13"/>
      <c r="B29" s="13"/>
      <c r="C29" s="13"/>
      <c r="D29" s="13"/>
      <c r="E29" s="13"/>
      <c r="F29" s="13"/>
      <c r="G29" s="12">
        <f>SUM(G17:G28)</f>
        <v>13.0731789457071</v>
      </c>
      <c r="H29" s="13"/>
      <c r="I29" s="13"/>
    </row>
    <row r="31" ht="22.5" spans="1:9">
      <c r="A31" s="9" t="s">
        <v>67</v>
      </c>
      <c r="B31" s="9"/>
      <c r="C31" s="9"/>
      <c r="D31" s="9"/>
      <c r="E31" s="9"/>
      <c r="F31" s="9"/>
      <c r="G31" s="9"/>
      <c r="H31" s="9"/>
      <c r="I31" s="11">
        <f>SUM(I1:I30)</f>
        <v>19878.6024809293</v>
      </c>
    </row>
  </sheetData>
  <mergeCells count="1">
    <mergeCell ref="A31:H3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14" sqref="G14"/>
    </sheetView>
  </sheetViews>
  <sheetFormatPr defaultColWidth="8.89166666666667" defaultRowHeight="13.5"/>
  <cols>
    <col min="1" max="1" width="16.4416666666667" style="1" customWidth="1"/>
    <col min="2" max="2" width="12.8916666666667"/>
    <col min="3" max="3" width="23.1083333333333" customWidth="1"/>
    <col min="4" max="7" width="12.8916666666667" customWidth="1"/>
    <col min="9" max="9" width="16.6666666666667"/>
    <col min="14" max="14" width="12.8916666666667"/>
  </cols>
  <sheetData>
    <row r="1" ht="21" customHeight="1" spans="1:9">
      <c r="A1" s="2" t="s">
        <v>1</v>
      </c>
      <c r="B1" s="3" t="s">
        <v>2</v>
      </c>
      <c r="C1" s="3" t="s">
        <v>68</v>
      </c>
      <c r="D1" s="3" t="s">
        <v>4</v>
      </c>
      <c r="E1" s="3" t="s">
        <v>5</v>
      </c>
      <c r="F1" s="3" t="s">
        <v>6</v>
      </c>
      <c r="G1" s="3" t="s">
        <v>7</v>
      </c>
      <c r="H1" s="2" t="s">
        <v>8</v>
      </c>
      <c r="I1" s="10" t="s">
        <v>9</v>
      </c>
    </row>
    <row r="2" ht="21" customHeight="1" spans="1:9">
      <c r="A2" s="2" t="s">
        <v>10</v>
      </c>
      <c r="B2" s="4">
        <v>3.28</v>
      </c>
      <c r="C2" s="2">
        <v>190</v>
      </c>
      <c r="D2" s="4">
        <f t="shared" ref="D2:D12" si="0">C2*B2</f>
        <v>623.2</v>
      </c>
      <c r="E2" s="5">
        <f t="shared" ref="E2:E10" si="1">D2/0.96</f>
        <v>649.166666666667</v>
      </c>
      <c r="F2" s="6">
        <f t="shared" ref="F2:F13" si="2">D2/200</f>
        <v>3.116</v>
      </c>
      <c r="G2" s="7">
        <f t="shared" ref="G2:G10" si="3">F2/0.96</f>
        <v>3.24583333333333</v>
      </c>
      <c r="H2" s="3">
        <v>786</v>
      </c>
      <c r="I2" s="7">
        <f t="shared" ref="I2:I13" si="4">H2*G2</f>
        <v>2551.225</v>
      </c>
    </row>
    <row r="3" ht="21" customHeight="1" spans="1:9">
      <c r="A3" s="8" t="s">
        <v>11</v>
      </c>
      <c r="B3" s="4">
        <v>36.5</v>
      </c>
      <c r="C3" s="2">
        <v>0.45</v>
      </c>
      <c r="D3" s="4">
        <f t="shared" si="0"/>
        <v>16.425</v>
      </c>
      <c r="E3" s="5">
        <f t="shared" si="1"/>
        <v>17.109375</v>
      </c>
      <c r="F3" s="6">
        <f t="shared" si="2"/>
        <v>0.082125</v>
      </c>
      <c r="G3" s="7">
        <f t="shared" si="3"/>
        <v>0.085546875</v>
      </c>
      <c r="H3" s="3">
        <v>786</v>
      </c>
      <c r="I3" s="7">
        <f t="shared" si="4"/>
        <v>67.23984375</v>
      </c>
    </row>
    <row r="4" ht="21" customHeight="1" spans="1:9">
      <c r="A4" s="2" t="s">
        <v>41</v>
      </c>
      <c r="B4" s="4">
        <v>11</v>
      </c>
      <c r="C4" s="2">
        <v>2.4</v>
      </c>
      <c r="D4" s="4">
        <f t="shared" si="0"/>
        <v>26.4</v>
      </c>
      <c r="E4" s="5">
        <f t="shared" si="1"/>
        <v>27.5</v>
      </c>
      <c r="F4" s="6">
        <f t="shared" si="2"/>
        <v>0.132</v>
      </c>
      <c r="G4" s="7">
        <f t="shared" si="3"/>
        <v>0.1375</v>
      </c>
      <c r="H4" s="3">
        <v>786</v>
      </c>
      <c r="I4" s="7">
        <f t="shared" si="4"/>
        <v>108.075</v>
      </c>
    </row>
    <row r="5" ht="21" customHeight="1" spans="1:9">
      <c r="A5" s="2" t="s">
        <v>42</v>
      </c>
      <c r="B5" s="4">
        <v>11.8</v>
      </c>
      <c r="C5" s="2">
        <v>0.8</v>
      </c>
      <c r="D5" s="4">
        <f t="shared" si="0"/>
        <v>9.44</v>
      </c>
      <c r="E5" s="5">
        <f t="shared" si="1"/>
        <v>9.83333333333334</v>
      </c>
      <c r="F5" s="6">
        <f t="shared" si="2"/>
        <v>0.0472</v>
      </c>
      <c r="G5" s="7">
        <f t="shared" si="3"/>
        <v>0.0491666666666667</v>
      </c>
      <c r="H5" s="3">
        <v>786</v>
      </c>
      <c r="I5" s="7">
        <f t="shared" si="4"/>
        <v>38.645</v>
      </c>
    </row>
    <row r="6" ht="21" customHeight="1" spans="1:9">
      <c r="A6" s="2" t="s">
        <v>18</v>
      </c>
      <c r="B6" s="4">
        <v>410</v>
      </c>
      <c r="C6" s="2">
        <v>0.12</v>
      </c>
      <c r="D6" s="4">
        <f t="shared" si="0"/>
        <v>49.2</v>
      </c>
      <c r="E6" s="5">
        <f t="shared" si="1"/>
        <v>51.25</v>
      </c>
      <c r="F6" s="6">
        <f t="shared" si="2"/>
        <v>0.246</v>
      </c>
      <c r="G6" s="7">
        <f t="shared" si="3"/>
        <v>0.25625</v>
      </c>
      <c r="H6" s="3">
        <v>786</v>
      </c>
      <c r="I6" s="7">
        <f t="shared" si="4"/>
        <v>201.4125</v>
      </c>
    </row>
    <row r="7" ht="21" customHeight="1" spans="1:9">
      <c r="A7" s="2" t="s">
        <v>43</v>
      </c>
      <c r="B7" s="4">
        <v>104</v>
      </c>
      <c r="C7" s="2">
        <v>6.2</v>
      </c>
      <c r="D7" s="4">
        <f t="shared" si="0"/>
        <v>644.8</v>
      </c>
      <c r="E7" s="5">
        <f t="shared" si="1"/>
        <v>671.666666666667</v>
      </c>
      <c r="F7" s="6">
        <f t="shared" si="2"/>
        <v>3.224</v>
      </c>
      <c r="G7" s="7">
        <f t="shared" si="3"/>
        <v>3.35833333333333</v>
      </c>
      <c r="H7" s="3">
        <v>786</v>
      </c>
      <c r="I7" s="7">
        <f t="shared" si="4"/>
        <v>2639.65</v>
      </c>
    </row>
    <row r="8" ht="21" customHeight="1" spans="1:9">
      <c r="A8" s="2" t="s">
        <v>44</v>
      </c>
      <c r="B8" s="4">
        <v>14.8</v>
      </c>
      <c r="C8" s="2">
        <v>0.5</v>
      </c>
      <c r="D8" s="4">
        <f t="shared" si="0"/>
        <v>7.4</v>
      </c>
      <c r="E8" s="5">
        <f t="shared" si="1"/>
        <v>7.70833333333333</v>
      </c>
      <c r="F8" s="6">
        <f t="shared" si="2"/>
        <v>0.037</v>
      </c>
      <c r="G8" s="7">
        <f t="shared" si="3"/>
        <v>0.0385416666666667</v>
      </c>
      <c r="H8" s="3">
        <v>786</v>
      </c>
      <c r="I8" s="7">
        <f t="shared" si="4"/>
        <v>30.29375</v>
      </c>
    </row>
    <row r="9" ht="21" customHeight="1" spans="1:9">
      <c r="A9" s="2" t="s">
        <v>61</v>
      </c>
      <c r="B9" s="4">
        <v>105</v>
      </c>
      <c r="C9" s="4">
        <v>1</v>
      </c>
      <c r="D9" s="4">
        <f t="shared" si="0"/>
        <v>105</v>
      </c>
      <c r="E9" s="5">
        <f t="shared" si="1"/>
        <v>109.375</v>
      </c>
      <c r="F9" s="6">
        <f t="shared" si="2"/>
        <v>0.525</v>
      </c>
      <c r="G9" s="7">
        <f t="shared" si="3"/>
        <v>0.546875</v>
      </c>
      <c r="H9" s="3">
        <v>786</v>
      </c>
      <c r="I9" s="7">
        <f t="shared" si="4"/>
        <v>429.84375</v>
      </c>
    </row>
    <row r="10" ht="21" customHeight="1" spans="1:9">
      <c r="A10" s="4" t="s">
        <v>62</v>
      </c>
      <c r="B10" s="4">
        <v>0.0241499028755426</v>
      </c>
      <c r="C10" s="4">
        <v>7800</v>
      </c>
      <c r="D10" s="4">
        <f t="shared" si="0"/>
        <v>188.369242429232</v>
      </c>
      <c r="E10" s="5">
        <f t="shared" si="1"/>
        <v>196.217960863784</v>
      </c>
      <c r="F10" s="6">
        <f t="shared" si="2"/>
        <v>0.941846212146161</v>
      </c>
      <c r="G10" s="7">
        <f t="shared" si="3"/>
        <v>0.981089804318918</v>
      </c>
      <c r="H10" s="3">
        <v>786</v>
      </c>
      <c r="I10" s="7">
        <f t="shared" si="4"/>
        <v>771.13658619467</v>
      </c>
    </row>
    <row r="11" ht="21" customHeight="1" spans="1:9">
      <c r="A11" s="2" t="s">
        <v>58</v>
      </c>
      <c r="B11" s="4">
        <v>0.03</v>
      </c>
      <c r="C11" s="4">
        <v>4000</v>
      </c>
      <c r="D11" s="4">
        <f t="shared" si="0"/>
        <v>120</v>
      </c>
      <c r="E11" s="5">
        <f t="shared" ref="E11:E13" si="5">D11/0.99</f>
        <v>121.212121212121</v>
      </c>
      <c r="F11" s="6">
        <f t="shared" si="2"/>
        <v>0.6</v>
      </c>
      <c r="G11" s="7">
        <f t="shared" ref="G11:G13" si="6">F11/0.99</f>
        <v>0.606060606060606</v>
      </c>
      <c r="H11" s="3">
        <v>786</v>
      </c>
      <c r="I11" s="7">
        <f t="shared" si="4"/>
        <v>476.363636363636</v>
      </c>
    </row>
    <row r="12" ht="21" customHeight="1" spans="1:9">
      <c r="A12" s="4" t="s">
        <v>69</v>
      </c>
      <c r="B12" s="4">
        <v>0.13</v>
      </c>
      <c r="C12" s="4">
        <v>7800</v>
      </c>
      <c r="D12" s="4">
        <f t="shared" si="0"/>
        <v>1014</v>
      </c>
      <c r="E12" s="5">
        <f t="shared" si="5"/>
        <v>1024.24242424242</v>
      </c>
      <c r="F12" s="6">
        <f t="shared" si="2"/>
        <v>5.07</v>
      </c>
      <c r="G12" s="7">
        <f t="shared" si="6"/>
        <v>5.12121212121212</v>
      </c>
      <c r="H12" s="3">
        <v>786</v>
      </c>
      <c r="I12" s="7">
        <f t="shared" si="4"/>
        <v>4025.27272727273</v>
      </c>
    </row>
    <row r="13" ht="21" customHeight="1" spans="1:9">
      <c r="A13" s="4" t="s">
        <v>22</v>
      </c>
      <c r="B13" s="4" t="s">
        <v>23</v>
      </c>
      <c r="C13" s="4">
        <v>565</v>
      </c>
      <c r="D13" s="4">
        <v>22</v>
      </c>
      <c r="E13" s="5">
        <f t="shared" si="5"/>
        <v>22.2222222222222</v>
      </c>
      <c r="F13" s="6">
        <f t="shared" si="2"/>
        <v>0.11</v>
      </c>
      <c r="G13" s="7">
        <f t="shared" si="6"/>
        <v>0.111111111111111</v>
      </c>
      <c r="H13" s="3">
        <v>786</v>
      </c>
      <c r="I13" s="7">
        <f t="shared" si="4"/>
        <v>87.3333333333332</v>
      </c>
    </row>
    <row r="14" spans="7:7">
      <c r="G14">
        <f>SUM(G2:G13)</f>
        <v>14.5375205177027</v>
      </c>
    </row>
    <row r="20" ht="22.5" spans="1:9">
      <c r="A20" s="9" t="s">
        <v>70</v>
      </c>
      <c r="B20" s="9"/>
      <c r="C20" s="9"/>
      <c r="D20" s="9"/>
      <c r="E20" s="9"/>
      <c r="F20" s="9"/>
      <c r="G20" s="9"/>
      <c r="H20" s="9"/>
      <c r="I20" s="11">
        <f>SUM(I2:I19)</f>
        <v>11426.4911269144</v>
      </c>
    </row>
  </sheetData>
  <mergeCells count="1">
    <mergeCell ref="A20:H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25克</vt:lpstr>
      <vt:lpstr>30克</vt:lpstr>
      <vt:lpstr>45克</vt:lpstr>
      <vt:lpstr>95克</vt:lpstr>
      <vt:lpstr>185克</vt:lpstr>
      <vt:lpstr>125克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2023-04-29T02:55:00Z</dcterms:created>
  <dcterms:modified xsi:type="dcterms:W3CDTF">2023-07-28T01:58:03Z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C4597D10B6AF4C848D848E3F7D4029E1_13</vt:lpwstr>
  </property>
  <property fmtid="{D5CDD505-2E9C-101B-9397-08002B2CF9AE}" pid="3" name="KSOProductBuildVer">
    <vt:lpwstr>2052-11.1.0.14309</vt:lpwstr>
  </property>
</Properties>
</file>