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12+1旧货数据" sheetId="1" r:id="rId4"/>
    <sheet name="Sheet2" sheetId="2" r:id="rId5"/>
    <sheet name="Sheet3" sheetId="3" r:id="rId6"/>
  </sheets>
</workbook>
</file>

<file path=xl/sharedStrings.xml><?xml version="1.0" encoding="utf-8"?>
<sst xmlns="http://schemas.openxmlformats.org/spreadsheetml/2006/main" uniqueCount="58">
  <si>
    <t>广西春节1月份客户旧货明细</t>
  </si>
  <si>
    <t>省区</t>
  </si>
  <si>
    <t>区域</t>
  </si>
  <si>
    <t>客户名称</t>
  </si>
  <si>
    <t>业务负责人</t>
  </si>
  <si>
    <t>品项</t>
  </si>
  <si>
    <t>果冻批次</t>
  </si>
  <si>
    <t>数量（件）</t>
  </si>
  <si>
    <t>金额</t>
  </si>
  <si>
    <t>备注</t>
  </si>
  <si>
    <t>广西</t>
  </si>
  <si>
    <t>桂南</t>
  </si>
  <si>
    <t>广西合浦港铭商贸</t>
  </si>
  <si>
    <t>李永原</t>
  </si>
  <si>
    <t>185g杂果</t>
  </si>
  <si>
    <t>2017.10.18.102</t>
  </si>
  <si>
    <t>1月发货</t>
  </si>
  <si>
    <t>125g果味果司</t>
  </si>
  <si>
    <t>30g果冻条（香橙）</t>
  </si>
  <si>
    <t>2017.10.18.L99</t>
  </si>
  <si>
    <t>30g果冻条（哈密瓜）</t>
  </si>
  <si>
    <t>2017.10.18.L28</t>
  </si>
  <si>
    <t>30g果冻条（草莓）</t>
  </si>
  <si>
    <t>2017.10.16L91</t>
  </si>
  <si>
    <t>30g果冻条（酸奶）</t>
  </si>
  <si>
    <t>2017.10.16N97</t>
  </si>
  <si>
    <t>小计</t>
  </si>
  <si>
    <t>桂西</t>
  </si>
  <si>
    <t>百色春旺</t>
  </si>
  <si>
    <t>谢建媚</t>
  </si>
  <si>
    <t>125g通天娃娃（酸奶）</t>
  </si>
  <si>
    <t>2017.10.18</t>
  </si>
  <si>
    <t>125g通天娃娃（香蕉）</t>
  </si>
  <si>
    <t>2017.10.15</t>
  </si>
  <si>
    <t>50g果蔬园（香橙）</t>
  </si>
  <si>
    <t>30g钙铁锌（百香果）</t>
  </si>
  <si>
    <t>2017.10.20</t>
  </si>
  <si>
    <t>3g钙铁锌（蔓越莓）</t>
  </si>
  <si>
    <t>30g钙铁锌（柠檬）</t>
  </si>
  <si>
    <t>30g钙铁锌（奇异果）</t>
  </si>
  <si>
    <t>田东金益</t>
  </si>
  <si>
    <t>30g果味香橙</t>
  </si>
  <si>
    <t>2017.10.19</t>
  </si>
  <si>
    <t>31g果味荔枝</t>
  </si>
  <si>
    <t>2017.10.21</t>
  </si>
  <si>
    <t>桂东</t>
  </si>
  <si>
    <t>容县鸿盈</t>
  </si>
  <si>
    <t>骆小星（代）</t>
  </si>
  <si>
    <t>185g什锦果冻</t>
  </si>
  <si>
    <t>2017.9.18</t>
  </si>
  <si>
    <t>3月金娃仓发货</t>
  </si>
  <si>
    <t>梧州胜润</t>
  </si>
  <si>
    <t>120g果蔬园（玉米）</t>
  </si>
  <si>
    <t>120g果蔬园（芒果）</t>
  </si>
  <si>
    <t>50g兵器（香橙）</t>
  </si>
  <si>
    <t>2017.10.6</t>
  </si>
  <si>
    <t>50g兵器（哈密瓜）</t>
  </si>
  <si>
    <t>合计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</si>
</sst>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1"/>
      <color indexed="8"/>
      <name val="宋体"/>
    </font>
    <font>
      <sz val="12"/>
      <color indexed="8"/>
      <name val="Helvetica"/>
    </font>
    <font>
      <sz val="14"/>
      <color indexed="8"/>
      <name val="宋体"/>
    </font>
    <font>
      <sz val="12"/>
      <color indexed="8"/>
      <name val="宋体"/>
    </font>
    <font>
      <sz val="10"/>
      <color indexed="8"/>
      <name val="宋体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center"/>
    </xf>
    <xf numFmtId="0" fontId="0" fillId="2" borderId="3" applyNumberFormat="0" applyFont="1" applyFill="1" applyBorder="1" applyAlignment="1" applyProtection="0">
      <alignment vertical="center"/>
    </xf>
    <xf numFmtId="49" fontId="4" fillId="3" borderId="4" applyNumberFormat="1" applyFont="1" applyFill="1" applyBorder="1" applyAlignment="1" applyProtection="0">
      <alignment horizontal="center" vertical="center"/>
    </xf>
    <xf numFmtId="49" fontId="0" fillId="2" borderId="5" applyNumberFormat="1" applyFont="1" applyFill="1" applyBorder="1" applyAlignment="1" applyProtection="0">
      <alignment vertical="center"/>
    </xf>
    <xf numFmtId="49" fontId="0" fillId="2" borderId="6" applyNumberFormat="1" applyFont="1" applyFill="1" applyBorder="1" applyAlignment="1" applyProtection="0">
      <alignment vertical="center"/>
    </xf>
    <xf numFmtId="0" fontId="4" fillId="2" borderId="5" applyNumberFormat="1" applyFont="1" applyFill="1" applyBorder="1" applyAlignment="1" applyProtection="0">
      <alignment horizontal="center" vertical="center"/>
    </xf>
    <xf numFmtId="0" fontId="0" fillId="2" borderId="7" applyNumberFormat="0" applyFont="1" applyFill="1" applyBorder="1" applyAlignment="1" applyProtection="0">
      <alignment vertical="center"/>
    </xf>
    <xf numFmtId="0" fontId="0" fillId="2" borderId="8" applyNumberFormat="0" applyFont="1" applyFill="1" applyBorder="1" applyAlignment="1" applyProtection="0">
      <alignment vertical="center"/>
    </xf>
    <xf numFmtId="49" fontId="0" fillId="4" borderId="9" applyNumberFormat="1" applyFont="1" applyFill="1" applyBorder="1" applyAlignment="1" applyProtection="0">
      <alignment vertical="center"/>
    </xf>
    <xf numFmtId="0" fontId="0" fillId="4" borderId="10" applyNumberFormat="0" applyFont="1" applyFill="1" applyBorder="1" applyAlignment="1" applyProtection="0">
      <alignment vertical="center"/>
    </xf>
    <xf numFmtId="0" fontId="0" fillId="4" borderId="11" applyNumberFormat="0" applyFont="1" applyFill="1" applyBorder="1" applyAlignment="1" applyProtection="0">
      <alignment vertical="center"/>
    </xf>
    <xf numFmtId="0" fontId="0" fillId="4" borderId="5" applyNumberFormat="0" applyFont="1" applyFill="1" applyBorder="1" applyAlignment="1" applyProtection="0">
      <alignment vertical="center"/>
    </xf>
    <xf numFmtId="0" fontId="4" fillId="4" borderId="5" applyNumberFormat="1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vertical="center"/>
    </xf>
    <xf numFmtId="49" fontId="0" fillId="2" borderId="5" applyNumberFormat="1" applyFont="1" applyFill="1" applyBorder="1" applyAlignment="1" applyProtection="0">
      <alignment vertical="bottom"/>
    </xf>
    <xf numFmtId="0" fontId="4" fillId="2" borderId="5" applyNumberFormat="1" applyFont="1" applyFill="1" applyBorder="1" applyAlignment="1" applyProtection="0">
      <alignment horizontal="center" vertical="bottom"/>
    </xf>
    <xf numFmtId="49" fontId="0" fillId="2" borderId="12" applyNumberFormat="1" applyFont="1" applyFill="1" applyBorder="1" applyAlignment="1" applyProtection="0">
      <alignment vertical="center"/>
    </xf>
    <xf numFmtId="0" fontId="0" fillId="2" borderId="13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c000"/>
      <rgbColor rgb="ffb97034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30"/>
  <sheetViews>
    <sheetView workbookViewId="0" showGridLines="0" defaultGridColor="1"/>
  </sheetViews>
  <sheetFormatPr defaultColWidth="9" defaultRowHeight="11.9" customHeight="1" outlineLevelRow="0" outlineLevelCol="0"/>
  <cols>
    <col min="1" max="1" width="12.8516" style="1" customWidth="1"/>
    <col min="2" max="2" width="8.35156" style="1" customWidth="1"/>
    <col min="3" max="3" width="13.3516" style="1" customWidth="1"/>
    <col min="4" max="4" width="9.67188" style="1" customWidth="1"/>
    <col min="5" max="5" width="15.6719" style="1" customWidth="1"/>
    <col min="6" max="6" width="27" style="1" customWidth="1"/>
    <col min="7" max="7" width="16.8516" style="1" customWidth="1"/>
    <col min="8" max="8" width="9" style="1" customWidth="1"/>
    <col min="9" max="9" width="11.8516" style="1" customWidth="1"/>
    <col min="10" max="256" width="9" style="1" customWidth="1"/>
  </cols>
  <sheetData>
    <row r="1" ht="24" customHeight="1">
      <c r="A1" t="s" s="2">
        <v>0</v>
      </c>
      <c r="B1" s="3"/>
      <c r="C1" s="3"/>
      <c r="D1" s="3"/>
      <c r="E1" s="3"/>
      <c r="F1" s="3"/>
      <c r="G1" s="3"/>
      <c r="H1" s="3"/>
      <c r="I1" s="4"/>
    </row>
    <row r="2" ht="14.1" customHeight="1">
      <c r="A2" t="s" s="5">
        <v>1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6">
        <v>9</v>
      </c>
    </row>
    <row r="3" ht="14.1" customHeight="1">
      <c r="A3" t="s" s="6">
        <v>10</v>
      </c>
      <c r="B3" t="s" s="7">
        <v>11</v>
      </c>
      <c r="C3" t="s" s="7">
        <v>12</v>
      </c>
      <c r="D3" t="s" s="7">
        <v>13</v>
      </c>
      <c r="E3" t="s" s="6">
        <v>14</v>
      </c>
      <c r="F3" t="s" s="6">
        <v>15</v>
      </c>
      <c r="G3" s="8">
        <v>30</v>
      </c>
      <c r="H3" s="8">
        <f t="shared" si="0" ref="H3:H19">30*55</f>
        <v>1650</v>
      </c>
      <c r="I3" t="s" s="6">
        <v>16</v>
      </c>
    </row>
    <row r="4" ht="14.1" customHeight="1">
      <c r="A4" t="s" s="6">
        <v>10</v>
      </c>
      <c r="B4" s="9"/>
      <c r="C4" s="9"/>
      <c r="D4" s="9"/>
      <c r="E4" t="s" s="6">
        <v>17</v>
      </c>
      <c r="F4" t="s" s="6">
        <v>15</v>
      </c>
      <c r="G4" s="8">
        <v>15</v>
      </c>
      <c r="H4" s="8">
        <f>15*55</f>
        <v>825</v>
      </c>
      <c r="I4" t="s" s="6">
        <v>16</v>
      </c>
    </row>
    <row r="5" ht="14.1" customHeight="1">
      <c r="A5" t="s" s="6">
        <v>10</v>
      </c>
      <c r="B5" s="9"/>
      <c r="C5" s="9"/>
      <c r="D5" s="9"/>
      <c r="E5" t="s" s="6">
        <v>18</v>
      </c>
      <c r="F5" t="s" s="6">
        <v>19</v>
      </c>
      <c r="G5" s="8">
        <v>3</v>
      </c>
      <c r="H5" s="8">
        <f>3*35</f>
        <v>105</v>
      </c>
      <c r="I5" t="s" s="6">
        <v>16</v>
      </c>
    </row>
    <row r="6" ht="14.1" customHeight="1">
      <c r="A6" t="s" s="6">
        <v>10</v>
      </c>
      <c r="B6" s="9"/>
      <c r="C6" s="9"/>
      <c r="D6" s="9"/>
      <c r="E6" t="s" s="6">
        <v>20</v>
      </c>
      <c r="F6" t="s" s="6">
        <v>21</v>
      </c>
      <c r="G6" s="8">
        <v>22</v>
      </c>
      <c r="H6" s="8">
        <f>22*35</f>
        <v>770</v>
      </c>
      <c r="I6" t="s" s="6">
        <v>16</v>
      </c>
    </row>
    <row r="7" ht="14.1" customHeight="1">
      <c r="A7" t="s" s="6">
        <v>10</v>
      </c>
      <c r="B7" s="9"/>
      <c r="C7" s="9"/>
      <c r="D7" s="9"/>
      <c r="E7" t="s" s="6">
        <v>22</v>
      </c>
      <c r="F7" t="s" s="6">
        <v>23</v>
      </c>
      <c r="G7" s="8">
        <v>25</v>
      </c>
      <c r="H7" s="8">
        <f>25*35</f>
        <v>875</v>
      </c>
      <c r="I7" t="s" s="6">
        <v>16</v>
      </c>
    </row>
    <row r="8" ht="14.1" customHeight="1">
      <c r="A8" t="s" s="6">
        <v>10</v>
      </c>
      <c r="B8" s="10"/>
      <c r="C8" s="10"/>
      <c r="D8" s="10"/>
      <c r="E8" t="s" s="6">
        <v>24</v>
      </c>
      <c r="F8" t="s" s="6">
        <v>25</v>
      </c>
      <c r="G8" s="8">
        <v>5</v>
      </c>
      <c r="H8" s="8">
        <f>5*35</f>
        <v>175</v>
      </c>
      <c r="I8" t="s" s="6">
        <v>16</v>
      </c>
    </row>
    <row r="9" ht="14.1" customHeight="1">
      <c r="A9" t="s" s="11">
        <v>26</v>
      </c>
      <c r="B9" s="12"/>
      <c r="C9" s="13"/>
      <c r="D9" s="14"/>
      <c r="E9" s="14"/>
      <c r="F9" s="14"/>
      <c r="G9" s="15">
        <v>100</v>
      </c>
      <c r="H9" s="15">
        <f>SUM(H3:H8)</f>
        <v>4400</v>
      </c>
      <c r="I9" s="16"/>
    </row>
    <row r="10" ht="14.1" customHeight="1">
      <c r="A10" t="s" s="6">
        <v>10</v>
      </c>
      <c r="B10" t="s" s="6">
        <v>27</v>
      </c>
      <c r="C10" t="s" s="6">
        <v>28</v>
      </c>
      <c r="D10" t="s" s="6">
        <v>29</v>
      </c>
      <c r="E10" t="s" s="17">
        <v>30</v>
      </c>
      <c r="F10" t="s" s="17">
        <v>31</v>
      </c>
      <c r="G10" s="18">
        <v>50</v>
      </c>
      <c r="H10" s="8">
        <f t="shared" si="7" ref="H10:H11">50*51</f>
        <v>2550</v>
      </c>
      <c r="I10" t="s" s="6">
        <v>16</v>
      </c>
    </row>
    <row r="11" ht="14.1" customHeight="1">
      <c r="A11" s="16"/>
      <c r="B11" s="16"/>
      <c r="C11" t="s" s="6">
        <v>28</v>
      </c>
      <c r="D11" t="s" s="6">
        <v>29</v>
      </c>
      <c r="E11" t="s" s="17">
        <v>32</v>
      </c>
      <c r="F11" t="s" s="17">
        <v>33</v>
      </c>
      <c r="G11" s="18">
        <v>50</v>
      </c>
      <c r="H11" s="8">
        <f t="shared" si="7"/>
        <v>2550</v>
      </c>
      <c r="I11" t="s" s="6">
        <v>16</v>
      </c>
    </row>
    <row r="12" ht="14.1" customHeight="1">
      <c r="A12" t="s" s="6">
        <v>10</v>
      </c>
      <c r="B12" s="16"/>
      <c r="C12" t="s" s="6">
        <v>28</v>
      </c>
      <c r="D12" t="s" s="6">
        <v>29</v>
      </c>
      <c r="E12" t="s" s="17">
        <v>34</v>
      </c>
      <c r="F12" t="s" s="17">
        <v>31</v>
      </c>
      <c r="G12" s="18">
        <v>60</v>
      </c>
      <c r="H12" s="8">
        <f>60*51</f>
        <v>3060</v>
      </c>
      <c r="I12" t="s" s="6">
        <v>16</v>
      </c>
    </row>
    <row r="13" ht="14.1" customHeight="1">
      <c r="A13" s="16"/>
      <c r="B13" s="16"/>
      <c r="C13" t="s" s="6">
        <v>28</v>
      </c>
      <c r="D13" t="s" s="6">
        <v>29</v>
      </c>
      <c r="E13" t="s" s="17">
        <v>35</v>
      </c>
      <c r="F13" t="s" s="17">
        <v>36</v>
      </c>
      <c r="G13" s="18">
        <v>30</v>
      </c>
      <c r="H13" s="8">
        <f t="shared" si="10" ref="H13:H16">30*35</f>
        <v>1050</v>
      </c>
      <c r="I13" t="s" s="6">
        <v>16</v>
      </c>
    </row>
    <row r="14" ht="14.1" customHeight="1">
      <c r="A14" s="16"/>
      <c r="B14" s="16"/>
      <c r="C14" t="s" s="6">
        <v>28</v>
      </c>
      <c r="D14" t="s" s="6">
        <v>29</v>
      </c>
      <c r="E14" t="s" s="17">
        <v>37</v>
      </c>
      <c r="F14" t="s" s="17">
        <v>36</v>
      </c>
      <c r="G14" s="18">
        <v>30</v>
      </c>
      <c r="H14" s="8">
        <f t="shared" si="10"/>
        <v>1050</v>
      </c>
      <c r="I14" t="s" s="6">
        <v>16</v>
      </c>
    </row>
    <row r="15" ht="14.1" customHeight="1">
      <c r="A15" s="16"/>
      <c r="B15" s="16"/>
      <c r="C15" t="s" s="6">
        <v>28</v>
      </c>
      <c r="D15" t="s" s="6">
        <v>29</v>
      </c>
      <c r="E15" t="s" s="17">
        <v>38</v>
      </c>
      <c r="F15" t="s" s="17">
        <v>36</v>
      </c>
      <c r="G15" s="18">
        <v>30</v>
      </c>
      <c r="H15" s="8">
        <f t="shared" si="10"/>
        <v>1050</v>
      </c>
      <c r="I15" t="s" s="6">
        <v>16</v>
      </c>
    </row>
    <row r="16" ht="14.1" customHeight="1">
      <c r="A16" s="16"/>
      <c r="B16" s="16"/>
      <c r="C16" t="s" s="6">
        <v>28</v>
      </c>
      <c r="D16" t="s" s="6">
        <v>29</v>
      </c>
      <c r="E16" t="s" s="17">
        <v>39</v>
      </c>
      <c r="F16" t="s" s="17">
        <v>36</v>
      </c>
      <c r="G16" s="18">
        <v>30</v>
      </c>
      <c r="H16" s="8">
        <f t="shared" si="10"/>
        <v>1050</v>
      </c>
      <c r="I16" t="s" s="6">
        <v>16</v>
      </c>
    </row>
    <row r="17" ht="14.1" customHeight="1">
      <c r="A17" t="s" s="6">
        <v>10</v>
      </c>
      <c r="B17" s="16"/>
      <c r="C17" t="s" s="6">
        <v>28</v>
      </c>
      <c r="D17" t="s" s="6">
        <v>29</v>
      </c>
      <c r="E17" t="s" s="17">
        <v>20</v>
      </c>
      <c r="F17" t="s" s="17">
        <v>31</v>
      </c>
      <c r="G17" s="18">
        <v>60</v>
      </c>
      <c r="H17" s="8">
        <f>60*35</f>
        <v>2100</v>
      </c>
      <c r="I17" t="s" s="6">
        <v>16</v>
      </c>
    </row>
    <row r="18" ht="14" customHeight="1">
      <c r="A18" t="s" s="11">
        <v>26</v>
      </c>
      <c r="B18" s="12"/>
      <c r="C18" s="13"/>
      <c r="D18" s="14"/>
      <c r="E18" s="14"/>
      <c r="F18" s="14"/>
      <c r="G18" s="15">
        <f>SUM(G10:G17)</f>
        <v>340</v>
      </c>
      <c r="H18" s="15">
        <f>SUM(H10:H17)</f>
        <v>14460</v>
      </c>
      <c r="I18" s="16"/>
    </row>
    <row r="19" ht="14.1" customHeight="1">
      <c r="A19" t="s" s="6">
        <v>10</v>
      </c>
      <c r="B19" t="s" s="6">
        <v>27</v>
      </c>
      <c r="C19" t="s" s="6">
        <v>40</v>
      </c>
      <c r="D19" t="s" s="6">
        <v>29</v>
      </c>
      <c r="E19" t="s" s="17">
        <v>17</v>
      </c>
      <c r="F19" t="s" s="6">
        <v>31</v>
      </c>
      <c r="G19" s="8">
        <v>30</v>
      </c>
      <c r="H19" s="8">
        <f t="shared" si="0"/>
        <v>1650</v>
      </c>
      <c r="I19" t="s" s="6">
        <v>16</v>
      </c>
    </row>
    <row r="20" ht="14.1" customHeight="1">
      <c r="A20" t="s" s="6">
        <v>10</v>
      </c>
      <c r="B20" s="16"/>
      <c r="C20" t="s" s="6">
        <v>40</v>
      </c>
      <c r="D20" t="s" s="6">
        <v>29</v>
      </c>
      <c r="E20" t="s" s="17">
        <v>41</v>
      </c>
      <c r="F20" t="s" s="6">
        <v>42</v>
      </c>
      <c r="G20" s="8">
        <v>50</v>
      </c>
      <c r="H20" s="8">
        <f t="shared" si="18" ref="H20:H21">50*35</f>
        <v>1750</v>
      </c>
      <c r="I20" t="s" s="6">
        <v>16</v>
      </c>
    </row>
    <row r="21" ht="14.1" customHeight="1">
      <c r="A21" t="s" s="6">
        <v>10</v>
      </c>
      <c r="B21" s="16"/>
      <c r="C21" t="s" s="6">
        <v>40</v>
      </c>
      <c r="D21" t="s" s="6">
        <v>29</v>
      </c>
      <c r="E21" t="s" s="17">
        <v>43</v>
      </c>
      <c r="F21" t="s" s="6">
        <v>44</v>
      </c>
      <c r="G21" s="8">
        <v>50</v>
      </c>
      <c r="H21" s="8">
        <f t="shared" si="18"/>
        <v>1750</v>
      </c>
      <c r="I21" t="s" s="6">
        <v>16</v>
      </c>
    </row>
    <row r="22" ht="14.1" customHeight="1">
      <c r="A22" t="s" s="11">
        <v>26</v>
      </c>
      <c r="B22" s="12"/>
      <c r="C22" s="13"/>
      <c r="D22" s="14"/>
      <c r="E22" s="14"/>
      <c r="F22" s="14"/>
      <c r="G22" s="15">
        <f>SUM(G19:G21)</f>
        <v>130</v>
      </c>
      <c r="H22" s="15">
        <f>SUM(H19:H21)</f>
        <v>5150</v>
      </c>
      <c r="I22" s="16"/>
    </row>
    <row r="23" ht="14.1" customHeight="1">
      <c r="A23" t="s" s="6">
        <v>10</v>
      </c>
      <c r="B23" t="s" s="6">
        <v>45</v>
      </c>
      <c r="C23" t="s" s="6">
        <v>46</v>
      </c>
      <c r="D23" t="s" s="6">
        <v>47</v>
      </c>
      <c r="E23" t="s" s="17">
        <v>48</v>
      </c>
      <c r="F23" t="s" s="17">
        <v>49</v>
      </c>
      <c r="G23" s="18">
        <v>10</v>
      </c>
      <c r="H23" s="8">
        <f>10*55</f>
        <v>550</v>
      </c>
      <c r="I23" t="s" s="6">
        <v>50</v>
      </c>
    </row>
    <row r="24" ht="14.1" customHeight="1">
      <c r="A24" t="s" s="11">
        <v>26</v>
      </c>
      <c r="B24" s="12"/>
      <c r="C24" s="13"/>
      <c r="D24" s="14"/>
      <c r="E24" s="14"/>
      <c r="F24" s="14"/>
      <c r="G24" s="15">
        <f>SUM(G23:G23)</f>
        <v>10</v>
      </c>
      <c r="H24" s="15">
        <f>SUM(H23:H23)</f>
        <v>550</v>
      </c>
      <c r="I24" s="16"/>
    </row>
    <row r="25" ht="14.1" customHeight="1">
      <c r="A25" t="s" s="6">
        <v>10</v>
      </c>
      <c r="B25" t="s" s="7">
        <v>45</v>
      </c>
      <c r="C25" t="s" s="7">
        <v>51</v>
      </c>
      <c r="D25" t="s" s="6">
        <v>47</v>
      </c>
      <c r="E25" t="s" s="6">
        <v>52</v>
      </c>
      <c r="F25" t="s" s="6">
        <v>31</v>
      </c>
      <c r="G25" s="8">
        <v>25</v>
      </c>
      <c r="H25" s="8">
        <f t="shared" si="25" ref="H25:H26">25*51</f>
        <v>1275</v>
      </c>
      <c r="I25" t="s" s="6">
        <v>16</v>
      </c>
    </row>
    <row r="26" ht="14.1" customHeight="1">
      <c r="A26" t="s" s="6">
        <v>10</v>
      </c>
      <c r="B26" s="9"/>
      <c r="C26" s="9"/>
      <c r="D26" t="s" s="6">
        <v>47</v>
      </c>
      <c r="E26" t="s" s="6">
        <v>53</v>
      </c>
      <c r="F26" t="s" s="6">
        <v>31</v>
      </c>
      <c r="G26" s="8">
        <v>25</v>
      </c>
      <c r="H26" s="8">
        <f t="shared" si="25"/>
        <v>1275</v>
      </c>
      <c r="I26" t="s" s="6">
        <v>16</v>
      </c>
    </row>
    <row r="27" ht="14.1" customHeight="1">
      <c r="A27" t="s" s="6">
        <v>10</v>
      </c>
      <c r="B27" s="9"/>
      <c r="C27" s="9"/>
      <c r="D27" t="s" s="6">
        <v>47</v>
      </c>
      <c r="E27" t="s" s="17">
        <v>54</v>
      </c>
      <c r="F27" t="s" s="6">
        <v>55</v>
      </c>
      <c r="G27" s="8">
        <v>15</v>
      </c>
      <c r="H27" s="8">
        <f t="shared" si="27" ref="H27:H28">15*51</f>
        <v>765</v>
      </c>
      <c r="I27" t="s" s="6">
        <v>16</v>
      </c>
    </row>
    <row r="28" ht="14.1" customHeight="1">
      <c r="A28" t="s" s="6">
        <v>10</v>
      </c>
      <c r="B28" s="10"/>
      <c r="C28" s="10"/>
      <c r="D28" t="s" s="6">
        <v>47</v>
      </c>
      <c r="E28" t="s" s="17">
        <v>56</v>
      </c>
      <c r="F28" t="s" s="6">
        <v>55</v>
      </c>
      <c r="G28" s="8">
        <v>15</v>
      </c>
      <c r="H28" s="8">
        <f t="shared" si="27"/>
        <v>765</v>
      </c>
      <c r="I28" t="s" s="6">
        <v>16</v>
      </c>
    </row>
    <row r="29" ht="14.1" customHeight="1">
      <c r="A29" t="s" s="11">
        <v>26</v>
      </c>
      <c r="B29" s="12"/>
      <c r="C29" s="13"/>
      <c r="D29" s="14"/>
      <c r="E29" s="14"/>
      <c r="F29" s="14"/>
      <c r="G29" s="15">
        <f>SUM(G25:G28)</f>
        <v>80</v>
      </c>
      <c r="H29" s="15">
        <f>SUM(H25:H28)</f>
        <v>4080</v>
      </c>
      <c r="I29" s="16"/>
    </row>
    <row r="30" ht="14.1" customHeight="1">
      <c r="A30" t="s" s="19">
        <v>57</v>
      </c>
      <c r="B30" s="20"/>
      <c r="C30" s="4"/>
      <c r="D30" s="16"/>
      <c r="E30" s="16"/>
      <c r="F30" s="16"/>
      <c r="G30" s="8">
        <f>G9+G18+G22+G29+G24</f>
        <v>660</v>
      </c>
      <c r="H30" s="8">
        <f>H9+H18+H22+H29+H24</f>
        <v>28640</v>
      </c>
      <c r="I30" s="16"/>
    </row>
  </sheetData>
  <mergeCells count="14">
    <mergeCell ref="D3:D8"/>
    <mergeCell ref="C25:C28"/>
    <mergeCell ref="B19:B21"/>
    <mergeCell ref="B10:B17"/>
    <mergeCell ref="B3:B8"/>
    <mergeCell ref="A30:C30"/>
    <mergeCell ref="C3:C8"/>
    <mergeCell ref="A22:C22"/>
    <mergeCell ref="A29:C29"/>
    <mergeCell ref="B25:B28"/>
    <mergeCell ref="A18:C18"/>
    <mergeCell ref="A1:I1"/>
    <mergeCell ref="A24:C24"/>
    <mergeCell ref="A9:C9"/>
  </mergeCells>
  <conditionalFormatting sqref="F10:F17 F23">
    <cfRule type="cellIs" dxfId="0" priority="1" operator="lessThan" stopIfTrue="1">
      <formula>0</formula>
    </cfRule>
  </conditionalFormatting>
  <pageMargins left="0.699306" right="0.699306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" defaultRowHeight="13.05" customHeight="1" outlineLevelRow="0" outlineLevelCol="0"/>
  <cols>
    <col min="1" max="1" width="9" style="21" customWidth="1"/>
    <col min="2" max="2" width="9" style="21" customWidth="1"/>
    <col min="3" max="3" width="9" style="21" customWidth="1"/>
    <col min="4" max="4" width="9" style="21" customWidth="1"/>
    <col min="5" max="5" width="9" style="21" customWidth="1"/>
    <col min="6" max="256" width="9" style="21" customWidth="1"/>
  </cols>
  <sheetData>
    <row r="1" ht="16" customHeight="1">
      <c r="A1" s="22"/>
      <c r="B1" s="22"/>
      <c r="C1" s="22"/>
      <c r="D1" s="22"/>
      <c r="E1" s="22"/>
    </row>
    <row r="2" ht="16" customHeight="1">
      <c r="A2" s="22"/>
      <c r="B2" s="22"/>
      <c r="C2" s="22"/>
      <c r="D2" s="22"/>
      <c r="E2" s="22"/>
    </row>
    <row r="3" ht="16" customHeight="1">
      <c r="A3" s="22"/>
      <c r="B3" s="22"/>
      <c r="C3" s="22"/>
      <c r="D3" s="22"/>
      <c r="E3" s="22"/>
    </row>
    <row r="4" ht="16" customHeight="1">
      <c r="A4" s="22"/>
      <c r="B4" s="22"/>
      <c r="C4" s="22"/>
      <c r="D4" s="22"/>
      <c r="E4" s="22"/>
    </row>
    <row r="5" ht="16" customHeight="1">
      <c r="A5" s="22"/>
      <c r="B5" s="22"/>
      <c r="C5" s="22"/>
      <c r="D5" s="22"/>
      <c r="E5" s="22"/>
    </row>
    <row r="6" ht="16" customHeight="1">
      <c r="A6" s="22"/>
      <c r="B6" s="22"/>
      <c r="C6" s="22"/>
      <c r="D6" s="22"/>
      <c r="E6" s="22"/>
    </row>
    <row r="7" ht="16" customHeight="1">
      <c r="A7" s="22"/>
      <c r="B7" s="22"/>
      <c r="C7" s="22"/>
      <c r="D7" s="22"/>
      <c r="E7" s="22"/>
    </row>
    <row r="8" ht="16" customHeight="1">
      <c r="A8" s="22"/>
      <c r="B8" s="22"/>
      <c r="C8" s="22"/>
      <c r="D8" s="22"/>
      <c r="E8" s="22"/>
    </row>
    <row r="9" ht="16" customHeight="1">
      <c r="A9" s="22"/>
      <c r="B9" s="22"/>
      <c r="C9" s="22"/>
      <c r="D9" s="22"/>
      <c r="E9" s="22"/>
    </row>
    <row r="10" ht="16" customHeight="1">
      <c r="A10" s="22"/>
      <c r="B10" s="22"/>
      <c r="C10" s="22"/>
      <c r="D10" s="22"/>
      <c r="E10" s="22"/>
    </row>
  </sheetData>
  <pageMargins left="0.699306" right="0.699306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" defaultRowHeight="13.05" customHeight="1" outlineLevelRow="0" outlineLevelCol="0"/>
  <cols>
    <col min="1" max="1" width="9" style="23" customWidth="1"/>
    <col min="2" max="2" width="9" style="23" customWidth="1"/>
    <col min="3" max="3" width="9" style="23" customWidth="1"/>
    <col min="4" max="4" width="9" style="23" customWidth="1"/>
    <col min="5" max="5" width="9" style="23" customWidth="1"/>
    <col min="6" max="256" width="9" style="23" customWidth="1"/>
  </cols>
  <sheetData>
    <row r="1" ht="16" customHeight="1">
      <c r="A1" s="22"/>
      <c r="B1" s="22"/>
      <c r="C1" s="22"/>
      <c r="D1" s="22"/>
      <c r="E1" s="22"/>
    </row>
    <row r="2" ht="16" customHeight="1">
      <c r="A2" s="22"/>
      <c r="B2" s="22"/>
      <c r="C2" s="22"/>
      <c r="D2" s="22"/>
      <c r="E2" s="22"/>
    </row>
    <row r="3" ht="16" customHeight="1">
      <c r="A3" s="22"/>
      <c r="B3" s="22"/>
      <c r="C3" s="22"/>
      <c r="D3" s="22"/>
      <c r="E3" s="22"/>
    </row>
    <row r="4" ht="16" customHeight="1">
      <c r="A4" s="22"/>
      <c r="B4" s="22"/>
      <c r="C4" s="22"/>
      <c r="D4" s="22"/>
      <c r="E4" s="22"/>
    </row>
    <row r="5" ht="16" customHeight="1">
      <c r="A5" s="22"/>
      <c r="B5" s="22"/>
      <c r="C5" s="22"/>
      <c r="D5" s="22"/>
      <c r="E5" s="22"/>
    </row>
    <row r="6" ht="16" customHeight="1">
      <c r="A6" s="22"/>
      <c r="B6" s="22"/>
      <c r="C6" s="22"/>
      <c r="D6" s="22"/>
      <c r="E6" s="22"/>
    </row>
    <row r="7" ht="16" customHeight="1">
      <c r="A7" s="22"/>
      <c r="B7" s="22"/>
      <c r="C7" s="22"/>
      <c r="D7" s="22"/>
      <c r="E7" s="22"/>
    </row>
    <row r="8" ht="16" customHeight="1">
      <c r="A8" s="22"/>
      <c r="B8" s="22"/>
      <c r="C8" s="22"/>
      <c r="D8" s="22"/>
      <c r="E8" s="22"/>
    </row>
    <row r="9" ht="16" customHeight="1">
      <c r="A9" s="22"/>
      <c r="B9" s="22"/>
      <c r="C9" s="22"/>
      <c r="D9" s="22"/>
      <c r="E9" s="22"/>
    </row>
    <row r="10" ht="16" customHeight="1">
      <c r="A10" s="22"/>
      <c r="B10" s="22"/>
      <c r="C10" s="22"/>
      <c r="D10" s="22"/>
      <c r="E10" s="22"/>
    </row>
  </sheetData>
  <pageMargins left="0.699306" right="0.699306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