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G303"/>
  <c r="D303"/>
  <c r="F303" s="1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G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G271"/>
  <c r="D271"/>
  <c r="F271" s="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G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G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G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D237"/>
  <c r="D30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G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G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G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G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G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G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G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G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G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G161"/>
  <c r="G307" s="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G148"/>
  <c r="DK148" s="1"/>
  <c r="D148"/>
  <c r="DH148" s="1"/>
  <c r="DJ148" s="1"/>
  <c r="DN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D116"/>
  <c r="DH116" s="1"/>
  <c r="DJ116" s="1"/>
  <c r="DN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G93"/>
  <c r="DK93" s="1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D82"/>
  <c r="D15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G72"/>
  <c r="DK72" s="1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G70"/>
  <c r="DK70" s="1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G60"/>
  <c r="DK60" s="1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G56"/>
  <c r="DK56" s="1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G35"/>
  <c r="DK35" s="1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G27"/>
  <c r="DK27" s="1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G6"/>
  <c r="G152" s="1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C9" i="86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FT6"/>
  <c r="FU6"/>
  <c r="FX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P27"/>
  <c r="FT27"/>
  <c r="FU27"/>
  <c r="FV27"/>
  <c r="FX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P35"/>
  <c r="FT35"/>
  <c r="FU35"/>
  <c r="FV35"/>
  <c r="FX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P56"/>
  <c r="FT56"/>
  <c r="FU56"/>
  <c r="FV56"/>
  <c r="FX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P60"/>
  <c r="FT60"/>
  <c r="FU60"/>
  <c r="FV60"/>
  <c r="FX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6"/>
  <c r="DP6" s="1"/>
  <c r="FV6" s="1"/>
  <c r="GB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K69"/>
  <c r="DO69"/>
  <c r="DS69" s="1"/>
  <c r="FT69"/>
  <c r="FU69"/>
  <c r="FV69"/>
  <c r="FX69"/>
  <c r="FY69"/>
  <c r="FZ69"/>
  <c r="GB69"/>
  <c r="K70"/>
  <c r="DO70"/>
  <c r="DP70"/>
  <c r="FT70"/>
  <c r="FU70"/>
  <c r="FV70"/>
  <c r="FX70"/>
  <c r="FZ70"/>
  <c r="GB70"/>
  <c r="K71"/>
  <c r="DO71"/>
  <c r="DS71" s="1"/>
  <c r="FT71"/>
  <c r="FU71"/>
  <c r="FV71"/>
  <c r="FX71"/>
  <c r="FY71"/>
  <c r="FZ71"/>
  <c r="GB71"/>
  <c r="K72"/>
  <c r="DO72"/>
  <c r="DP72"/>
  <c r="FT72"/>
  <c r="FU72"/>
  <c r="FV72"/>
  <c r="FX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FV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P93"/>
  <c r="FT93"/>
  <c r="FU93"/>
  <c r="FV93"/>
  <c r="FX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F82"/>
  <c r="J82" s="1"/>
  <c r="DH82"/>
  <c r="DJ82" s="1"/>
  <c r="DN82" s="1"/>
  <c r="F116"/>
  <c r="J116" s="1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DO148"/>
  <c r="DP148"/>
  <c r="FT148"/>
  <c r="FU148"/>
  <c r="FV148"/>
  <c r="FX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F148"/>
  <c r="J148" s="1"/>
  <c r="J159"/>
  <c r="K159"/>
  <c r="L159"/>
  <c r="BR159" s="1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F237"/>
  <c r="J237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P237"/>
  <c r="R237"/>
  <c r="BX237" s="1"/>
  <c r="P237"/>
  <c r="BV237" s="1"/>
  <c r="N237"/>
  <c r="BT237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59"/>
  <c r="O159"/>
  <c r="BU159" s="1"/>
  <c r="J307"/>
  <c r="BP159"/>
  <c r="R159"/>
  <c r="P159"/>
  <c r="BV159" s="1"/>
  <c r="N159"/>
  <c r="BP148"/>
  <c r="R148"/>
  <c r="BX148" s="1"/>
  <c r="P148"/>
  <c r="BV148" s="1"/>
  <c r="N148"/>
  <c r="BT148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P116"/>
  <c r="R116"/>
  <c r="BX116" s="1"/>
  <c r="P116"/>
  <c r="BV116" s="1"/>
  <c r="N116"/>
  <c r="BT116" s="1"/>
  <c r="DV82"/>
  <c r="GB82" s="1"/>
  <c r="DT82"/>
  <c r="FZ82" s="1"/>
  <c r="DR82"/>
  <c r="FX82" s="1"/>
  <c r="BP82"/>
  <c r="R82"/>
  <c r="BX82" s="1"/>
  <c r="P82"/>
  <c r="BV82" s="1"/>
  <c r="N82"/>
  <c r="BT82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K237"/>
  <c r="F307"/>
  <c r="DS148"/>
  <c r="FY148" s="1"/>
  <c r="K148"/>
  <c r="K116"/>
  <c r="DS93"/>
  <c r="FY93" s="1"/>
  <c r="FT82"/>
  <c r="DO82"/>
  <c r="K82"/>
  <c r="DS72"/>
  <c r="FY72" s="1"/>
  <c r="DS70"/>
  <c r="FY70" s="1"/>
  <c r="DK152"/>
  <c r="DP152" s="1"/>
  <c r="FV152" s="1"/>
  <c r="DH152"/>
  <c r="F152"/>
  <c r="DY156"/>
  <c r="EE162"/>
  <c r="DS60"/>
  <c r="FY60" s="1"/>
  <c r="DS56"/>
  <c r="FY56" s="1"/>
  <c r="DS35"/>
  <c r="FY35" s="1"/>
  <c r="DS27"/>
  <c r="FY27" s="1"/>
  <c r="DS6"/>
  <c r="FY6" s="1"/>
  <c r="BQ82" l="1"/>
  <c r="O82"/>
  <c r="BU82" s="1"/>
  <c r="DS82"/>
  <c r="FY82" s="1"/>
  <c r="FU82"/>
  <c r="BQ116"/>
  <c r="O116"/>
  <c r="BU116" s="1"/>
  <c r="BQ148"/>
  <c r="O148"/>
  <c r="BU148" s="1"/>
  <c r="BQ237"/>
  <c r="O237"/>
  <c r="BU237" s="1"/>
  <c r="N152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7" i="86"/>
  <c r="C8" s="1"/>
  <c r="B7"/>
  <c r="B8" s="1"/>
  <c r="DS4" i="87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DU152" l="1"/>
  <c r="GA152" s="1"/>
  <c r="GB152"/>
  <c r="DQ152"/>
  <c r="FX152"/>
  <c r="C10" i="86"/>
  <c r="DS152" i="87" l="1"/>
  <c r="FY152" s="1"/>
  <c r="FW152"/>
</calcChain>
</file>

<file path=xl/sharedStrings.xml><?xml version="1.0" encoding="utf-8"?>
<sst xmlns="http://schemas.openxmlformats.org/spreadsheetml/2006/main" count="1027" uniqueCount="306">
  <si>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</si>
  <si>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</si>
  <si>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</si>
  <si>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</si>
  <si>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</si>
  <si>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</si>
  <si>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</si>
  <si>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</si>
  <si>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</si>
  <si>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</si>
  <si>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</si>
  <si>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</si>
  <si>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</si>
  <si>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</si>
  <si>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</si>
  <si>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</si>
  <si>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</si>
  <si>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</si>
  <si>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</si>
  <si>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</si>
  <si>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</si>
  <si>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</si>
  <si>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</si>
  <si>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</si>
  <si>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</si>
  <si>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</si>
  <si>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</si>
  <si>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</si>
  <si>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</si>
  <si>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</si>
  <si>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</si>
  <si>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</si>
  <si>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</si>
  <si>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</si>
  <si>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</si>
  <si>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</si>
  <si>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</si>
  <si>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</si>
  <si>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</si>
  <si>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</si>
  <si>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</si>
  <si>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</si>
  <si>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</si>
  <si>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</si>
  <si>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</si>
  <si>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</si>
  <si>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</si>
  <si>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</si>
  <si>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</si>
  <si>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</si>
  <si>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</si>
  <si>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</si>
  <si>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</si>
  <si>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</si>
  <si>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</si>
  <si>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字粒穿膜</t>
    <phoneticPr fontId="2" type="noConversion"/>
  </si>
  <si>
    <t>25g乳酸酸奶</t>
    <phoneticPr fontId="1" type="noConversion"/>
  </si>
  <si>
    <t>气泡、偏膜、日期不良</t>
    <phoneticPr fontId="1" type="noConversion"/>
  </si>
  <si>
    <t>45g奶香酪哈密瓜</t>
    <phoneticPr fontId="1" type="noConversion"/>
  </si>
  <si>
    <t>挂杯、气泡、杂物</t>
    <phoneticPr fontId="1" type="noConversion"/>
  </si>
  <si>
    <t>A</t>
    <phoneticPr fontId="1" type="noConversion"/>
  </si>
  <si>
    <t>B</t>
    <phoneticPr fontId="1" type="noConversion"/>
  </si>
  <si>
    <t>30g果味哈密瓜</t>
    <phoneticPr fontId="1" type="noConversion"/>
  </si>
  <si>
    <t>36g层层哈密瓜</t>
    <phoneticPr fontId="1" type="noConversion"/>
  </si>
  <si>
    <t>翻料、气泡</t>
    <phoneticPr fontId="1" type="noConversion"/>
  </si>
  <si>
    <t>气泡、翻料</t>
    <phoneticPr fontId="1" type="noConversion"/>
  </si>
  <si>
    <t>92g果肉粒布甸草莓</t>
    <phoneticPr fontId="1" type="noConversion"/>
  </si>
  <si>
    <t>气泡、杂物</t>
    <phoneticPr fontId="1" type="noConversion"/>
  </si>
  <si>
    <t>偏膜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</si>
  <si>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</si>
  <si>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</si>
  <si>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</si>
  <si>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</si>
  <si>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</si>
  <si>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</si>
  <si>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</si>
  <si>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</si>
  <si>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</si>
  <si>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</si>
  <si>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</si>
  <si>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</si>
  <si>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</si>
  <si>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</si>
  <si>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</si>
  <si>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</si>
  <si>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</si>
  <si>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</si>
  <si>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</si>
  <si>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</si>
  <si>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</si>
  <si>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</si>
  <si>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</si>
  <si>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</si>
  <si>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</si>
  <si>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</si>
  <si>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</si>
  <si>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</si>
  <si>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</si>
  <si>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</si>
  <si>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</si>
  <si>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</si>
  <si>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</si>
  <si>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</si>
  <si>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</si>
  <si>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</si>
  <si>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</si>
  <si>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</si>
  <si>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</si>
  <si>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</si>
  <si>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</si>
  <si>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</si>
  <si>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</si>
  <si>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</si>
  <si>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</si>
  <si>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</si>
  <si>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</si>
  <si>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汽泡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</si>
  <si>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</si>
  <si>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</si>
  <si>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</si>
  <si>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</si>
  <si>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</si>
  <si>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</si>
  <si>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杂物</t>
    <phoneticPr fontId="2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</si>
  <si>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</si>
  <si>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</si>
  <si>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</si>
  <si>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</si>
  <si>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</si>
  <si>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</si>
  <si>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</si>
  <si>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</si>
  <si>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</si>
  <si>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</si>
  <si>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</si>
  <si>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</si>
  <si>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</si>
  <si>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</si>
  <si>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</si>
  <si>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</si>
  <si>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</si>
  <si>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</si>
  <si>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</si>
  <si>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</si>
  <si>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</si>
  <si>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</si>
  <si>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</si>
  <si>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</si>
  <si>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</si>
  <si>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</si>
  <si>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</si>
  <si>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</si>
  <si>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</si>
  <si>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</si>
  <si>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</si>
  <si>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</si>
  <si>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</si>
  <si>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</si>
  <si>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</si>
  <si>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</si>
  <si>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</si>
  <si>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</si>
  <si>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酸奶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</si>
  <si>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</si>
  <si>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</si>
  <si>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</si>
  <si>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</si>
  <si>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</si>
  <si>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</si>
  <si>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</si>
  <si>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</si>
  <si>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</si>
  <si>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</si>
  <si>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</si>
  <si>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</si>
  <si>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</si>
  <si>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</si>
  <si>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</si>
  <si>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</si>
  <si>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玉米</t>
    <phoneticPr fontId="2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</si>
  <si>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</si>
  <si>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</si>
  <si>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</si>
  <si>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</si>
  <si>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</si>
  <si>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</si>
  <si>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</si>
  <si>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</si>
  <si>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</si>
  <si>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</si>
  <si>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</si>
  <si>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</si>
  <si>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</si>
  <si>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</si>
  <si>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</si>
  <si>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</si>
  <si>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</si>
  <si>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</si>
  <si>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</si>
  <si>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</si>
  <si>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</si>
  <si>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</si>
  <si>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</si>
  <si>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</si>
  <si>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</si>
  <si>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</si>
  <si>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</si>
  <si>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</si>
  <si>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</si>
  <si>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</si>
  <si>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</si>
  <si>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</si>
  <si>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</si>
  <si>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</si>
  <si>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</si>
  <si>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</si>
  <si>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</si>
  <si>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</si>
  <si>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</si>
  <si>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</si>
  <si>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</si>
  <si>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</si>
  <si>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</si>
  <si>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</si>
  <si>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</si>
  <si>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</si>
  <si>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</si>
  <si>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</si>
  <si>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</si>
  <si>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</si>
  <si>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</si>
  <si>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</si>
  <si>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</si>
  <si>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</si>
  <si>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</si>
  <si>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</si>
  <si>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</si>
  <si>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</si>
  <si>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</si>
  <si>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</si>
  <si>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</si>
  <si>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</si>
  <si>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</si>
  <si>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60*(6*15g)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</si>
  <si>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</si>
  <si>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</si>
  <si>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</si>
  <si>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</si>
  <si>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</si>
  <si>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</si>
  <si>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</si>
  <si>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</si>
  <si>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</si>
  <si>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</si>
  <si>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</si>
  <si>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</si>
  <si>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</si>
  <si>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</si>
  <si>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</si>
  <si>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</si>
  <si>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</si>
  <si>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</si>
  <si>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</si>
  <si>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</si>
  <si>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</si>
  <si>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</si>
  <si>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</si>
  <si>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</si>
  <si>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毛线</t>
    <phoneticPr fontId="2" type="noConversion"/>
  </si>
  <si>
    <t>铁丝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</si>
  <si>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</si>
  <si>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</si>
  <si>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</si>
  <si>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</si>
  <si>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</si>
  <si>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</si>
  <si>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</si>
  <si>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</si>
  <si>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</si>
  <si>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</si>
  <si>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</si>
  <si>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</si>
  <si>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</si>
  <si>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</si>
  <si>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</si>
  <si>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</si>
  <si>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</si>
  <si>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</si>
  <si>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</si>
  <si>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</si>
  <si>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</si>
  <si>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</si>
  <si>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</si>
  <si>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</si>
  <si>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</si>
  <si>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</si>
  <si>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</si>
  <si>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</si>
  <si>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含桔子果肉产品</t>
    <phoneticPr fontId="1" type="noConversion"/>
  </si>
  <si>
    <t>21g芝士布丁果冻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</si>
  <si>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</si>
  <si>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</si>
  <si>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</si>
  <si>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25g乳酸果冻</t>
    <phoneticPr fontId="2" type="noConversion"/>
  </si>
  <si>
    <t>其他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</si>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</sst>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0" fontId="9" fillId="0" borderId="8" xfId="0" applyFont="1" applyBorder="1" applyAlignment="1">
      <alignment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6" xfId="0" applyFont="1" applyBorder="1" applyAlignment="1">
      <alignment vertical="center"/>
    </xf>
  </cellXfs>
  <cellStyles count="3">
    <cellStyle name="常规" xfId="0" builtinId="0"/>
    <cellStyle name="常规 2" xfId="2"/>
    <cellStyle name="常规_Sheet1" xfId="1"/>
  </cellStyles>
  <dxfs count="4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1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.8"/>
      <sheetName val="9"/>
      <sheetName val="10"/>
      <sheetName val="11"/>
      <sheetName val="第一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2">
          <cell r="J152">
            <v>10057.580000000002</v>
          </cell>
          <cell r="K152">
            <v>0.24658019125873218</v>
          </cell>
          <cell r="L152">
            <v>0.319783091389097</v>
          </cell>
          <cell r="M152">
            <v>0.58840715162096635</v>
          </cell>
          <cell r="P152">
            <v>0</v>
          </cell>
          <cell r="Q152">
            <v>0.25329293925576529</v>
          </cell>
        </row>
        <row r="307">
          <cell r="J307">
            <v>28478.304000000004</v>
          </cell>
          <cell r="K307">
            <v>0.33955673764842176</v>
          </cell>
          <cell r="L307">
            <v>0.20097550003528925</v>
          </cell>
          <cell r="M307">
            <v>0.63821077266399007</v>
          </cell>
          <cell r="P307">
            <v>0.17557225317912187</v>
          </cell>
          <cell r="Q307">
            <v>0.36925169069056923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汇总"/>
      <sheetName val="Sheet33"/>
      <sheetName val="Sheet30"/>
      <sheetName val="Sheet1"/>
    </sheetNames>
    <sheetDataSet>
      <sheetData sheetId="0"/>
      <sheetData sheetId="1">
        <row r="6">
          <cell r="L6">
            <v>3273.6000000000004</v>
          </cell>
        </row>
      </sheetData>
      <sheetData sheetId="2">
        <row r="8">
          <cell r="L8">
            <v>3273.6000000000004</v>
          </cell>
        </row>
      </sheetData>
      <sheetData sheetId="3">
        <row r="11">
          <cell r="L11">
            <v>3860.2666666666664</v>
          </cell>
        </row>
      </sheetData>
      <sheetData sheetId="4">
        <row r="9">
          <cell r="L9">
            <v>4188.8</v>
          </cell>
        </row>
      </sheetData>
      <sheetData sheetId="5">
        <row r="13">
          <cell r="L13">
            <v>3850</v>
          </cell>
        </row>
      </sheetData>
      <sheetData sheetId="6">
        <row r="12">
          <cell r="L12">
            <v>4127.2</v>
          </cell>
        </row>
      </sheetData>
      <sheetData sheetId="7">
        <row r="6">
          <cell r="L6">
            <v>1668.48</v>
          </cell>
        </row>
      </sheetData>
      <sheetData sheetId="8">
        <row r="9">
          <cell r="L9">
            <v>2484.5333333333333</v>
          </cell>
        </row>
      </sheetData>
      <sheetData sheetId="9">
        <row r="11">
          <cell r="L11">
            <v>4127.2</v>
          </cell>
        </row>
      </sheetData>
      <sheetData sheetId="10">
        <row r="12">
          <cell r="L12">
            <v>4414.666666666667</v>
          </cell>
        </row>
      </sheetData>
      <sheetData sheetId="11">
        <row r="12">
          <cell r="L12">
            <v>1488.6666666666665</v>
          </cell>
        </row>
        <row r="14">
          <cell r="L14">
            <v>640.20000000000005</v>
          </cell>
        </row>
        <row r="25">
          <cell r="L25">
            <v>1154.1200000000001</v>
          </cell>
        </row>
        <row r="43">
          <cell r="L43">
            <v>1056.7583999999999</v>
          </cell>
        </row>
        <row r="57">
          <cell r="L57">
            <v>1801.4699999999998</v>
          </cell>
        </row>
        <row r="85">
          <cell r="L85">
            <v>384.33750000000003</v>
          </cell>
        </row>
        <row r="87">
          <cell r="L87">
            <v>831</v>
          </cell>
        </row>
        <row r="141">
          <cell r="L141">
            <v>1114</v>
          </cell>
        </row>
        <row r="176">
          <cell r="L176">
            <v>1786.3999999999999</v>
          </cell>
        </row>
        <row r="221">
          <cell r="L221">
            <v>51.333333333333329</v>
          </cell>
        </row>
        <row r="222">
          <cell r="L222">
            <v>4055.333333333333</v>
          </cell>
        </row>
        <row r="223">
          <cell r="L223">
            <v>1835.24</v>
          </cell>
        </row>
        <row r="234">
          <cell r="L234">
            <v>4091.88</v>
          </cell>
        </row>
        <row r="245">
          <cell r="L245">
            <v>1431.04</v>
          </cell>
        </row>
        <row r="252">
          <cell r="L252">
            <v>3595.9139999999998</v>
          </cell>
        </row>
        <row r="265">
          <cell r="L265">
            <v>3166.22</v>
          </cell>
        </row>
        <row r="266">
          <cell r="L266">
            <v>928.03</v>
          </cell>
        </row>
        <row r="293">
          <cell r="L293">
            <v>831</v>
          </cell>
        </row>
        <row r="294">
          <cell r="L294">
            <v>415.5</v>
          </cell>
        </row>
        <row r="295">
          <cell r="L295">
            <v>831</v>
          </cell>
        </row>
        <row r="313">
          <cell r="L313">
            <v>1572.3000000000002</v>
          </cell>
        </row>
        <row r="314">
          <cell r="L314">
            <v>524.1</v>
          </cell>
        </row>
        <row r="339">
          <cell r="L339">
            <v>2930.4</v>
          </cell>
        </row>
        <row r="378">
          <cell r="L378">
            <v>5572.5599999999995</v>
          </cell>
        </row>
        <row r="385">
          <cell r="L385">
            <v>510.40000000000003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8" t="s">
        <v>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s="17" customFormat="1" ht="32.25" customHeight="1">
      <c r="A2" s="12" t="s">
        <v>23</v>
      </c>
      <c r="B2" s="12" t="s">
        <v>24</v>
      </c>
      <c r="C2" s="12" t="s">
        <v>25</v>
      </c>
      <c r="D2" s="89"/>
      <c r="E2" s="92" t="s">
        <v>26</v>
      </c>
      <c r="F2" s="93" t="s">
        <v>27</v>
      </c>
      <c r="G2" s="94"/>
      <c r="H2" s="97" t="s">
        <v>28</v>
      </c>
      <c r="I2" s="98"/>
      <c r="J2" s="98"/>
      <c r="K2" s="98"/>
      <c r="L2" s="98"/>
      <c r="M2" s="98"/>
      <c r="N2" s="99"/>
    </row>
    <row r="3" spans="1:14" s="17" customFormat="1" ht="30.75" customHeight="1">
      <c r="A3" s="12" t="s">
        <v>29</v>
      </c>
      <c r="B3" s="15">
        <f>+'[1]11'!$J$152</f>
        <v>10057.580000000002</v>
      </c>
      <c r="C3" s="15">
        <f>+'[1]11'!$J$307</f>
        <v>28478.304000000004</v>
      </c>
      <c r="D3" s="90"/>
      <c r="E3" s="92"/>
      <c r="F3" s="95"/>
      <c r="G3" s="96"/>
      <c r="H3" s="56" t="s">
        <v>30</v>
      </c>
      <c r="I3" s="56" t="s">
        <v>31</v>
      </c>
      <c r="J3" s="86" t="s">
        <v>32</v>
      </c>
      <c r="K3" s="87"/>
      <c r="L3" s="56" t="s">
        <v>33</v>
      </c>
      <c r="M3" s="86" t="s">
        <v>34</v>
      </c>
      <c r="N3" s="87"/>
    </row>
    <row r="4" spans="1:14" s="17" customFormat="1" ht="31.5" customHeight="1">
      <c r="A4" s="13" t="s">
        <v>35</v>
      </c>
      <c r="B4" s="15">
        <f>+'[1]11'!$M$152</f>
        <v>0.58840715162096635</v>
      </c>
      <c r="C4" s="15">
        <f>+'[1]11'!$M$307</f>
        <v>0.63821077266399007</v>
      </c>
      <c r="D4" s="90"/>
      <c r="E4" s="92" t="s">
        <v>60</v>
      </c>
      <c r="F4" s="84" t="s">
        <v>56</v>
      </c>
      <c r="G4" s="85"/>
      <c r="H4" s="18">
        <v>0.3</v>
      </c>
      <c r="I4" s="18">
        <v>0</v>
      </c>
      <c r="J4" s="86"/>
      <c r="K4" s="87"/>
      <c r="L4" s="18">
        <v>2.2799999999999998</v>
      </c>
      <c r="M4" s="86" t="s">
        <v>57</v>
      </c>
      <c r="N4" s="87"/>
    </row>
    <row r="5" spans="1:14" s="17" customFormat="1" ht="31.5" customHeight="1">
      <c r="A5" s="13" t="s">
        <v>31</v>
      </c>
      <c r="B5" s="15">
        <f>+'[1]11'!$K$152</f>
        <v>0.24658019125873218</v>
      </c>
      <c r="C5" s="15">
        <f>+'[1]11'!$K$307</f>
        <v>0.33955673764842176</v>
      </c>
      <c r="D5" s="90"/>
      <c r="E5" s="92"/>
      <c r="F5" s="84" t="s">
        <v>58</v>
      </c>
      <c r="G5" s="85"/>
      <c r="H5" s="18">
        <v>0.2</v>
      </c>
      <c r="I5" s="18">
        <v>0.82</v>
      </c>
      <c r="J5" s="86" t="s">
        <v>59</v>
      </c>
      <c r="K5" s="87"/>
      <c r="L5" s="18">
        <v>0</v>
      </c>
      <c r="M5" s="86"/>
      <c r="N5" s="87"/>
    </row>
    <row r="6" spans="1:14" s="17" customFormat="1" ht="31.5" customHeight="1">
      <c r="A6" s="13" t="s">
        <v>36</v>
      </c>
      <c r="B6" s="15">
        <f>+'[1]11'!$L$152</f>
        <v>0.319783091389097</v>
      </c>
      <c r="C6" s="15">
        <f>+'[1]11'!$L$307</f>
        <v>0.20097550003528925</v>
      </c>
      <c r="D6" s="90"/>
      <c r="E6" s="92" t="s">
        <v>61</v>
      </c>
      <c r="F6" s="84" t="s">
        <v>62</v>
      </c>
      <c r="G6" s="85"/>
      <c r="H6" s="18">
        <v>0.35</v>
      </c>
      <c r="I6" s="18">
        <v>0</v>
      </c>
      <c r="J6" s="86"/>
      <c r="K6" s="87"/>
      <c r="L6" s="18">
        <v>0.56000000000000005</v>
      </c>
      <c r="M6" s="86" t="s">
        <v>57</v>
      </c>
      <c r="N6" s="87"/>
    </row>
    <row r="7" spans="1:14" s="17" customFormat="1" ht="31.5" customHeight="1">
      <c r="A7" s="13" t="s">
        <v>37</v>
      </c>
      <c r="B7" s="15">
        <f>+B5+B6</f>
        <v>0.5663632826478292</v>
      </c>
      <c r="C7" s="15">
        <f>+C5+C6</f>
        <v>0.54053223768371095</v>
      </c>
      <c r="D7" s="90"/>
      <c r="E7" s="92"/>
      <c r="F7" s="84" t="s">
        <v>63</v>
      </c>
      <c r="G7" s="85"/>
      <c r="H7" s="18">
        <v>0.8</v>
      </c>
      <c r="I7" s="18">
        <v>0.94</v>
      </c>
      <c r="J7" s="86" t="s">
        <v>64</v>
      </c>
      <c r="K7" s="87"/>
      <c r="L7" s="18">
        <v>0.42</v>
      </c>
      <c r="M7" s="86" t="s">
        <v>65</v>
      </c>
      <c r="N7" s="87"/>
    </row>
    <row r="8" spans="1:14" s="17" customFormat="1" ht="31.5" customHeight="1">
      <c r="A8" s="13" t="s">
        <v>38</v>
      </c>
      <c r="B8" s="16">
        <f>+B7-B4</f>
        <v>-2.2043868973137148E-2</v>
      </c>
      <c r="C8" s="16">
        <f>+C7-C4</f>
        <v>-9.7678534980279119E-2</v>
      </c>
      <c r="D8" s="90"/>
      <c r="E8" s="92"/>
      <c r="F8" s="84" t="s">
        <v>66</v>
      </c>
      <c r="G8" s="85"/>
      <c r="H8" s="18">
        <v>0.2</v>
      </c>
      <c r="I8" s="19">
        <v>0.37</v>
      </c>
      <c r="J8" s="86" t="s">
        <v>67</v>
      </c>
      <c r="K8" s="87"/>
      <c r="L8" s="18">
        <v>0.34</v>
      </c>
      <c r="M8" s="86" t="s">
        <v>68</v>
      </c>
      <c r="N8" s="87"/>
    </row>
    <row r="9" spans="1:14" s="17" customFormat="1" ht="31.5" customHeight="1">
      <c r="A9" s="12" t="s">
        <v>39</v>
      </c>
      <c r="B9" s="16">
        <f>+'[1]11'!$Q$152</f>
        <v>0.25329293925576529</v>
      </c>
      <c r="C9" s="16">
        <f>+'[1]11'!$Q$307</f>
        <v>0.36925169069056923</v>
      </c>
      <c r="D9" s="90"/>
      <c r="E9" s="145"/>
      <c r="F9" s="84"/>
      <c r="G9" s="85"/>
      <c r="H9" s="18"/>
      <c r="I9" s="18"/>
      <c r="J9" s="86"/>
      <c r="K9" s="87"/>
      <c r="L9" s="18"/>
      <c r="M9" s="86"/>
      <c r="N9" s="87"/>
    </row>
    <row r="10" spans="1:14" s="17" customFormat="1" ht="31.5" customHeight="1">
      <c r="A10" s="12" t="s">
        <v>43</v>
      </c>
      <c r="B10" s="16">
        <f>+'[1]11'!$P$152</f>
        <v>0</v>
      </c>
      <c r="C10" s="16">
        <f>+'[1]11'!$P$307</f>
        <v>0.17557225317912187</v>
      </c>
      <c r="D10" s="90"/>
      <c r="E10" s="145"/>
      <c r="F10" s="84"/>
      <c r="G10" s="85"/>
      <c r="H10" s="18"/>
      <c r="I10" s="18"/>
      <c r="J10" s="86"/>
      <c r="K10" s="87"/>
      <c r="L10" s="56"/>
      <c r="M10" s="86"/>
      <c r="N10" s="87"/>
    </row>
    <row r="11" spans="1:14" s="17" customFormat="1" ht="31.5" customHeight="1">
      <c r="A11" s="52"/>
      <c r="B11" s="52"/>
      <c r="C11" s="52"/>
      <c r="D11" s="90"/>
      <c r="E11" s="145"/>
      <c r="F11" s="84"/>
      <c r="G11" s="85"/>
      <c r="H11" s="18"/>
      <c r="I11" s="18"/>
      <c r="J11" s="86"/>
      <c r="K11" s="87"/>
      <c r="L11" s="56"/>
      <c r="M11" s="86"/>
      <c r="N11" s="87"/>
    </row>
    <row r="12" spans="1:14" s="17" customFormat="1" ht="31.5" customHeight="1">
      <c r="A12" s="12"/>
      <c r="B12" s="16"/>
      <c r="C12" s="16"/>
      <c r="D12" s="90"/>
      <c r="E12" s="77"/>
      <c r="F12" s="84"/>
      <c r="G12" s="85"/>
      <c r="H12" s="18"/>
      <c r="I12" s="18"/>
      <c r="J12" s="86"/>
      <c r="K12" s="87"/>
      <c r="L12" s="56"/>
      <c r="M12" s="86"/>
      <c r="N12" s="87"/>
    </row>
    <row r="13" spans="1:14" s="17" customFormat="1" ht="31.5" customHeight="1">
      <c r="A13" s="14"/>
      <c r="B13" s="12"/>
      <c r="C13" s="12"/>
      <c r="D13" s="90"/>
      <c r="E13" s="19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1.5" customHeight="1">
      <c r="A14" s="14"/>
      <c r="B14" s="12"/>
      <c r="C14" s="12"/>
      <c r="D14" s="90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1.5" customHeight="1">
      <c r="A15" s="13"/>
      <c r="B15" s="12"/>
      <c r="C15" s="12"/>
      <c r="D15" s="91"/>
      <c r="E15" s="19" t="s">
        <v>42</v>
      </c>
      <c r="F15" s="20">
        <v>2</v>
      </c>
      <c r="G15" s="20">
        <v>0</v>
      </c>
      <c r="H15" s="20">
        <v>0</v>
      </c>
      <c r="I15" s="20">
        <v>3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</sheetData>
  <mergeCells count="36">
    <mergeCell ref="E6:E8"/>
    <mergeCell ref="M12:N12"/>
    <mergeCell ref="F10:G10"/>
    <mergeCell ref="J10:K10"/>
    <mergeCell ref="F11:G11"/>
    <mergeCell ref="J11:K11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M10:N10"/>
    <mergeCell ref="M11:N11"/>
    <mergeCell ref="F12:G12"/>
    <mergeCell ref="J12:K12"/>
    <mergeCell ref="F9:G9"/>
    <mergeCell ref="J9:K9"/>
    <mergeCell ref="M9:N9"/>
    <mergeCell ref="M7:N7"/>
    <mergeCell ref="M5:N5"/>
    <mergeCell ref="F6:G6"/>
    <mergeCell ref="J6:K6"/>
    <mergeCell ref="F8:G8"/>
    <mergeCell ref="J8:K8"/>
    <mergeCell ref="M8:N8"/>
    <mergeCell ref="M6:N6"/>
    <mergeCell ref="F7:G7"/>
    <mergeCell ref="J7:K7"/>
    <mergeCell ref="E4:E5"/>
  </mergeCells>
  <phoneticPr fontId="1" type="noConversion"/>
  <conditionalFormatting sqref="F16:M17 F14:N15">
    <cfRule type="cellIs" dxfId="48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304" activeCellId="14" sqref="A159:XFD160 A162:XFD168 A170:XFD181 A183:XFD186 A188:XFD189 A191:XFD212 A214:XFD214 A216:XFD236 A238:XFD246 A249:XFD270 A272:XFD288 A290:XFD294 A296:XFD296 A298:XFD302 A304:XFD306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5" t="s">
        <v>69</v>
      </c>
      <c r="B1" s="125"/>
      <c r="C1" s="125"/>
      <c r="D1" s="125"/>
      <c r="BN1" t="s">
        <v>70</v>
      </c>
      <c r="DE1" s="125" t="s">
        <v>71</v>
      </c>
      <c r="DF1" s="125"/>
      <c r="DG1" s="125"/>
      <c r="DH1" s="125"/>
      <c r="FR1" t="s">
        <v>70</v>
      </c>
    </row>
    <row r="2" spans="1:215" s="34" customFormat="1" ht="26.25" customHeight="1">
      <c r="A2" s="126" t="s">
        <v>72</v>
      </c>
      <c r="B2" s="110" t="s">
        <v>0</v>
      </c>
      <c r="C2" s="128" t="s">
        <v>1</v>
      </c>
      <c r="D2" s="130" t="s">
        <v>2</v>
      </c>
      <c r="E2" s="132" t="s">
        <v>3</v>
      </c>
      <c r="F2" s="119" t="s">
        <v>73</v>
      </c>
      <c r="G2" s="119" t="s">
        <v>74</v>
      </c>
      <c r="H2" s="121" t="s">
        <v>75</v>
      </c>
      <c r="I2" s="121" t="s">
        <v>76</v>
      </c>
      <c r="J2" s="121" t="s">
        <v>4</v>
      </c>
      <c r="K2" s="123" t="s">
        <v>77</v>
      </c>
      <c r="L2" s="135" t="s">
        <v>78</v>
      </c>
      <c r="M2" s="137" t="s">
        <v>5</v>
      </c>
      <c r="N2" s="139" t="s">
        <v>6</v>
      </c>
      <c r="O2" s="119" t="s">
        <v>7</v>
      </c>
      <c r="P2" s="135" t="s">
        <v>10</v>
      </c>
      <c r="Q2" s="141" t="s">
        <v>9</v>
      </c>
      <c r="R2" s="112" t="s">
        <v>8</v>
      </c>
      <c r="S2" s="114" t="s">
        <v>11</v>
      </c>
      <c r="T2" s="115"/>
      <c r="U2" s="115"/>
      <c r="V2" s="115"/>
      <c r="W2" s="115"/>
      <c r="X2" s="115"/>
      <c r="Y2" s="115"/>
      <c r="Z2" s="115"/>
      <c r="AA2" s="116"/>
      <c r="AB2" s="117" t="s">
        <v>79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7" t="s">
        <v>80</v>
      </c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34" t="s">
        <v>81</v>
      </c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 t="s">
        <v>82</v>
      </c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E2" s="126" t="s">
        <v>72</v>
      </c>
      <c r="DF2" s="110" t="s">
        <v>0</v>
      </c>
      <c r="DG2" s="128" t="s">
        <v>1</v>
      </c>
      <c r="DH2" s="130" t="s">
        <v>2</v>
      </c>
      <c r="DI2" s="119" t="s">
        <v>3</v>
      </c>
      <c r="DJ2" s="119" t="s">
        <v>73</v>
      </c>
      <c r="DK2" s="119" t="s">
        <v>74</v>
      </c>
      <c r="DL2" s="121" t="s">
        <v>75</v>
      </c>
      <c r="DM2" s="121" t="s">
        <v>76</v>
      </c>
      <c r="DN2" s="121" t="s">
        <v>4</v>
      </c>
      <c r="DO2" s="123" t="s">
        <v>77</v>
      </c>
      <c r="DP2" s="135" t="s">
        <v>78</v>
      </c>
      <c r="DQ2" s="137" t="s">
        <v>5</v>
      </c>
      <c r="DR2" s="139" t="s">
        <v>6</v>
      </c>
      <c r="DS2" s="119" t="s">
        <v>7</v>
      </c>
      <c r="DT2" s="135" t="s">
        <v>10</v>
      </c>
      <c r="DU2" s="141" t="s">
        <v>9</v>
      </c>
      <c r="DV2" s="112" t="s">
        <v>8</v>
      </c>
      <c r="DW2" s="114" t="s">
        <v>11</v>
      </c>
      <c r="DX2" s="115"/>
      <c r="DY2" s="115"/>
      <c r="DZ2" s="115"/>
      <c r="EA2" s="115"/>
      <c r="EB2" s="115"/>
      <c r="EC2" s="115"/>
      <c r="ED2" s="115"/>
      <c r="EE2" s="116"/>
      <c r="EF2" s="117" t="s">
        <v>79</v>
      </c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7" t="s">
        <v>80</v>
      </c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34" t="s">
        <v>81</v>
      </c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 t="s">
        <v>82</v>
      </c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</row>
    <row r="3" spans="1:215" s="34" customFormat="1" ht="36" customHeight="1">
      <c r="A3" s="127"/>
      <c r="B3" s="111"/>
      <c r="C3" s="129"/>
      <c r="D3" s="131"/>
      <c r="E3" s="133"/>
      <c r="F3" s="120"/>
      <c r="G3" s="120"/>
      <c r="H3" s="122"/>
      <c r="I3" s="122"/>
      <c r="J3" s="122"/>
      <c r="K3" s="124"/>
      <c r="L3" s="136"/>
      <c r="M3" s="138"/>
      <c r="N3" s="140"/>
      <c r="O3" s="120"/>
      <c r="P3" s="136"/>
      <c r="Q3" s="142"/>
      <c r="R3" s="113"/>
      <c r="S3" s="35" t="s">
        <v>12</v>
      </c>
      <c r="T3" s="35" t="s">
        <v>13</v>
      </c>
      <c r="U3" s="35" t="s">
        <v>83</v>
      </c>
      <c r="V3" s="35" t="s">
        <v>84</v>
      </c>
      <c r="W3" s="35" t="s">
        <v>85</v>
      </c>
      <c r="X3" s="35" t="s">
        <v>86</v>
      </c>
      <c r="Y3" s="35" t="s">
        <v>87</v>
      </c>
      <c r="Z3" s="35" t="s">
        <v>88</v>
      </c>
      <c r="AA3" s="35" t="s">
        <v>89</v>
      </c>
      <c r="AB3" s="36" t="s">
        <v>90</v>
      </c>
      <c r="AC3" s="25" t="s">
        <v>91</v>
      </c>
      <c r="AD3" s="25" t="s">
        <v>92</v>
      </c>
      <c r="AE3" s="25" t="s">
        <v>93</v>
      </c>
      <c r="AF3" s="36" t="s">
        <v>94</v>
      </c>
      <c r="AG3" s="25" t="s">
        <v>95</v>
      </c>
      <c r="AH3" s="25" t="s">
        <v>96</v>
      </c>
      <c r="AI3" s="36" t="s">
        <v>97</v>
      </c>
      <c r="AJ3" s="36" t="s">
        <v>98</v>
      </c>
      <c r="AK3" s="36" t="s">
        <v>99</v>
      </c>
      <c r="AL3" s="26" t="s">
        <v>100</v>
      </c>
      <c r="AM3" s="25" t="s">
        <v>101</v>
      </c>
      <c r="AN3" s="25" t="s">
        <v>102</v>
      </c>
      <c r="AO3" s="25" t="s">
        <v>103</v>
      </c>
      <c r="AP3" s="36" t="s">
        <v>104</v>
      </c>
      <c r="AQ3" s="37" t="s">
        <v>105</v>
      </c>
      <c r="AR3" s="36" t="s">
        <v>106</v>
      </c>
      <c r="AS3" s="36" t="s">
        <v>107</v>
      </c>
      <c r="AT3" s="36" t="s">
        <v>108</v>
      </c>
      <c r="AU3" s="36" t="s">
        <v>109</v>
      </c>
      <c r="AV3" s="25" t="s">
        <v>110</v>
      </c>
      <c r="AW3" s="25" t="s">
        <v>111</v>
      </c>
      <c r="AX3" s="25" t="s">
        <v>112</v>
      </c>
      <c r="AY3" s="25" t="s">
        <v>113</v>
      </c>
      <c r="AZ3" s="25" t="s">
        <v>114</v>
      </c>
      <c r="BA3" s="25" t="s">
        <v>115</v>
      </c>
      <c r="BB3" s="27" t="s">
        <v>116</v>
      </c>
      <c r="BC3" s="38" t="s">
        <v>92</v>
      </c>
      <c r="BD3" s="38" t="s">
        <v>93</v>
      </c>
      <c r="BE3" s="38" t="s">
        <v>117</v>
      </c>
      <c r="BF3" s="38" t="s">
        <v>102</v>
      </c>
      <c r="BG3" s="38" t="s">
        <v>94</v>
      </c>
      <c r="BH3" s="38" t="s">
        <v>96</v>
      </c>
      <c r="BI3" s="38" t="s">
        <v>118</v>
      </c>
      <c r="BJ3" s="38" t="s">
        <v>98</v>
      </c>
      <c r="BK3" s="38" t="s">
        <v>119</v>
      </c>
      <c r="BL3" s="38" t="s">
        <v>120</v>
      </c>
      <c r="BM3" s="38" t="s">
        <v>95</v>
      </c>
      <c r="BN3" s="38" t="s">
        <v>121</v>
      </c>
      <c r="BO3" s="38" t="s">
        <v>122</v>
      </c>
      <c r="BP3" s="36" t="s">
        <v>123</v>
      </c>
      <c r="BQ3" s="25" t="s">
        <v>116</v>
      </c>
      <c r="BR3" s="25" t="s">
        <v>92</v>
      </c>
      <c r="BS3" s="25" t="s">
        <v>93</v>
      </c>
      <c r="BT3" s="36" t="s">
        <v>94</v>
      </c>
      <c r="BU3" s="25" t="s">
        <v>95</v>
      </c>
      <c r="BV3" s="25" t="s">
        <v>96</v>
      </c>
      <c r="BW3" s="36" t="s">
        <v>97</v>
      </c>
      <c r="BX3" s="36" t="s">
        <v>98</v>
      </c>
      <c r="BY3" s="36" t="s">
        <v>99</v>
      </c>
      <c r="BZ3" s="26" t="s">
        <v>100</v>
      </c>
      <c r="CA3" s="25" t="s">
        <v>101</v>
      </c>
      <c r="CB3" s="25" t="s">
        <v>102</v>
      </c>
      <c r="CC3" s="25" t="s">
        <v>103</v>
      </c>
      <c r="CD3" s="36" t="s">
        <v>104</v>
      </c>
      <c r="CE3" s="37" t="s">
        <v>105</v>
      </c>
      <c r="CF3" s="36" t="s">
        <v>106</v>
      </c>
      <c r="CG3" s="36" t="s">
        <v>107</v>
      </c>
      <c r="CH3" s="36" t="s">
        <v>108</v>
      </c>
      <c r="CI3" s="36" t="s">
        <v>109</v>
      </c>
      <c r="CJ3" s="25" t="s">
        <v>110</v>
      </c>
      <c r="CK3" s="25" t="s">
        <v>111</v>
      </c>
      <c r="CL3" s="25" t="s">
        <v>112</v>
      </c>
      <c r="CM3" s="25" t="s">
        <v>113</v>
      </c>
      <c r="CN3" s="25" t="s">
        <v>114</v>
      </c>
      <c r="CO3" s="25" t="s">
        <v>115</v>
      </c>
      <c r="CP3" s="27" t="s">
        <v>116</v>
      </c>
      <c r="CQ3" s="38" t="s">
        <v>92</v>
      </c>
      <c r="CR3" s="38" t="s">
        <v>93</v>
      </c>
      <c r="CS3" s="38" t="s">
        <v>117</v>
      </c>
      <c r="CT3" s="38" t="s">
        <v>102</v>
      </c>
      <c r="CU3" s="38" t="s">
        <v>94</v>
      </c>
      <c r="CV3" s="38" t="s">
        <v>96</v>
      </c>
      <c r="CW3" s="38" t="s">
        <v>118</v>
      </c>
      <c r="CX3" s="38" t="s">
        <v>98</v>
      </c>
      <c r="CY3" s="38" t="s">
        <v>119</v>
      </c>
      <c r="CZ3" s="38" t="s">
        <v>120</v>
      </c>
      <c r="DA3" s="38" t="s">
        <v>95</v>
      </c>
      <c r="DB3" s="38" t="s">
        <v>121</v>
      </c>
      <c r="DC3" s="38" t="s">
        <v>122</v>
      </c>
      <c r="DE3" s="127"/>
      <c r="DF3" s="111"/>
      <c r="DG3" s="129"/>
      <c r="DH3" s="131"/>
      <c r="DI3" s="120"/>
      <c r="DJ3" s="120"/>
      <c r="DK3" s="120"/>
      <c r="DL3" s="122"/>
      <c r="DM3" s="122"/>
      <c r="DN3" s="122"/>
      <c r="DO3" s="124"/>
      <c r="DP3" s="136"/>
      <c r="DQ3" s="138"/>
      <c r="DR3" s="140"/>
      <c r="DS3" s="120"/>
      <c r="DT3" s="136"/>
      <c r="DU3" s="142"/>
      <c r="DV3" s="113"/>
      <c r="DW3" s="35" t="s">
        <v>12</v>
      </c>
      <c r="DX3" s="35" t="s">
        <v>13</v>
      </c>
      <c r="DY3" s="35" t="s">
        <v>124</v>
      </c>
      <c r="DZ3" s="35" t="s">
        <v>125</v>
      </c>
      <c r="EA3" s="35" t="s">
        <v>126</v>
      </c>
      <c r="EB3" s="35" t="s">
        <v>127</v>
      </c>
      <c r="EC3" s="35" t="s">
        <v>128</v>
      </c>
      <c r="ED3" s="35" t="s">
        <v>129</v>
      </c>
      <c r="EE3" s="35" t="s">
        <v>130</v>
      </c>
      <c r="EF3" s="36" t="s">
        <v>123</v>
      </c>
      <c r="EG3" s="25" t="s">
        <v>116</v>
      </c>
      <c r="EH3" s="25" t="s">
        <v>92</v>
      </c>
      <c r="EI3" s="25" t="s">
        <v>93</v>
      </c>
      <c r="EJ3" s="36" t="s">
        <v>94</v>
      </c>
      <c r="EK3" s="25" t="s">
        <v>95</v>
      </c>
      <c r="EL3" s="25" t="s">
        <v>96</v>
      </c>
      <c r="EM3" s="36" t="s">
        <v>97</v>
      </c>
      <c r="EN3" s="36" t="s">
        <v>98</v>
      </c>
      <c r="EO3" s="36" t="s">
        <v>99</v>
      </c>
      <c r="EP3" s="26" t="s">
        <v>100</v>
      </c>
      <c r="EQ3" s="25" t="s">
        <v>101</v>
      </c>
      <c r="ER3" s="25" t="s">
        <v>102</v>
      </c>
      <c r="ES3" s="25" t="s">
        <v>103</v>
      </c>
      <c r="ET3" s="36" t="s">
        <v>104</v>
      </c>
      <c r="EU3" s="37" t="s">
        <v>105</v>
      </c>
      <c r="EV3" s="36" t="s">
        <v>106</v>
      </c>
      <c r="EW3" s="36" t="s">
        <v>107</v>
      </c>
      <c r="EX3" s="36" t="s">
        <v>108</v>
      </c>
      <c r="EY3" s="36" t="s">
        <v>109</v>
      </c>
      <c r="EZ3" s="25" t="s">
        <v>110</v>
      </c>
      <c r="FA3" s="25" t="s">
        <v>111</v>
      </c>
      <c r="FB3" s="25" t="s">
        <v>112</v>
      </c>
      <c r="FC3" s="25" t="s">
        <v>113</v>
      </c>
      <c r="FD3" s="25" t="s">
        <v>114</v>
      </c>
      <c r="FE3" s="25" t="s">
        <v>115</v>
      </c>
      <c r="FF3" s="27" t="s">
        <v>116</v>
      </c>
      <c r="FG3" s="38" t="s">
        <v>92</v>
      </c>
      <c r="FH3" s="38" t="s">
        <v>93</v>
      </c>
      <c r="FI3" s="38" t="s">
        <v>117</v>
      </c>
      <c r="FJ3" s="38" t="s">
        <v>102</v>
      </c>
      <c r="FK3" s="38" t="s">
        <v>94</v>
      </c>
      <c r="FL3" s="38" t="s">
        <v>96</v>
      </c>
      <c r="FM3" s="38" t="s">
        <v>118</v>
      </c>
      <c r="FN3" s="38" t="s">
        <v>98</v>
      </c>
      <c r="FO3" s="38" t="s">
        <v>119</v>
      </c>
      <c r="FP3" s="38" t="s">
        <v>120</v>
      </c>
      <c r="FQ3" s="38" t="s">
        <v>95</v>
      </c>
      <c r="FR3" s="38" t="s">
        <v>121</v>
      </c>
      <c r="FS3" s="38" t="s">
        <v>107</v>
      </c>
      <c r="FT3" s="36" t="s">
        <v>123</v>
      </c>
      <c r="FU3" s="25" t="s">
        <v>116</v>
      </c>
      <c r="FV3" s="25" t="s">
        <v>92</v>
      </c>
      <c r="FW3" s="25" t="s">
        <v>93</v>
      </c>
      <c r="FX3" s="36" t="s">
        <v>94</v>
      </c>
      <c r="FY3" s="25" t="s">
        <v>95</v>
      </c>
      <c r="FZ3" s="25" t="s">
        <v>96</v>
      </c>
      <c r="GA3" s="36" t="s">
        <v>97</v>
      </c>
      <c r="GB3" s="36" t="s">
        <v>98</v>
      </c>
      <c r="GC3" s="36" t="s">
        <v>99</v>
      </c>
      <c r="GD3" s="26" t="s">
        <v>100</v>
      </c>
      <c r="GE3" s="25" t="s">
        <v>101</v>
      </c>
      <c r="GF3" s="25" t="s">
        <v>102</v>
      </c>
      <c r="GG3" s="25" t="s">
        <v>103</v>
      </c>
      <c r="GH3" s="36" t="s">
        <v>104</v>
      </c>
      <c r="GI3" s="37" t="s">
        <v>105</v>
      </c>
      <c r="GJ3" s="36" t="s">
        <v>106</v>
      </c>
      <c r="GK3" s="36" t="s">
        <v>107</v>
      </c>
      <c r="GL3" s="36" t="s">
        <v>108</v>
      </c>
      <c r="GM3" s="36" t="s">
        <v>109</v>
      </c>
      <c r="GN3" s="25" t="s">
        <v>110</v>
      </c>
      <c r="GO3" s="25" t="s">
        <v>111</v>
      </c>
      <c r="GP3" s="25" t="s">
        <v>112</v>
      </c>
      <c r="GQ3" s="25" t="s">
        <v>113</v>
      </c>
      <c r="GR3" s="25" t="s">
        <v>114</v>
      </c>
      <c r="GS3" s="25" t="s">
        <v>115</v>
      </c>
      <c r="GT3" s="27" t="s">
        <v>116</v>
      </c>
      <c r="GU3" s="38" t="s">
        <v>92</v>
      </c>
      <c r="GV3" s="38" t="s">
        <v>93</v>
      </c>
      <c r="GW3" s="38" t="s">
        <v>117</v>
      </c>
      <c r="GX3" s="38" t="s">
        <v>102</v>
      </c>
      <c r="GY3" s="38" t="s">
        <v>94</v>
      </c>
      <c r="GZ3" s="38" t="s">
        <v>96</v>
      </c>
      <c r="HA3" s="38" t="s">
        <v>118</v>
      </c>
      <c r="HB3" s="38" t="s">
        <v>98</v>
      </c>
      <c r="HC3" s="38" t="s">
        <v>119</v>
      </c>
      <c r="HD3" s="38" t="s">
        <v>120</v>
      </c>
      <c r="HE3" s="38" t="s">
        <v>95</v>
      </c>
      <c r="HF3" s="38" t="s">
        <v>121</v>
      </c>
      <c r="HG3" s="38" t="s">
        <v>107</v>
      </c>
    </row>
    <row r="4" spans="1:215" s="34" customFormat="1" ht="16.5" hidden="1" customHeight="1">
      <c r="A4" s="62">
        <v>30501005</v>
      </c>
      <c r="B4" s="110" t="s">
        <v>131</v>
      </c>
      <c r="C4" s="78" t="s">
        <v>132</v>
      </c>
      <c r="D4" s="79"/>
      <c r="E4" s="63">
        <v>5.03</v>
      </c>
      <c r="F4" s="23">
        <f t="shared" ref="F4:F67" si="0">E4*D4</f>
        <v>0</v>
      </c>
      <c r="G4" s="80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10" t="s">
        <v>131</v>
      </c>
      <c r="DG4" s="78" t="s">
        <v>132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6.5" hidden="1" customHeight="1">
      <c r="A5" s="62">
        <v>30501006</v>
      </c>
      <c r="B5" s="111"/>
      <c r="C5" s="78" t="s">
        <v>133</v>
      </c>
      <c r="D5" s="79"/>
      <c r="E5" s="63">
        <v>5.03</v>
      </c>
      <c r="F5" s="23">
        <f t="shared" si="0"/>
        <v>0</v>
      </c>
      <c r="G5" s="80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11"/>
      <c r="DG5" s="78" t="s">
        <v>133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customHeight="1">
      <c r="A6" s="62">
        <v>30100012</v>
      </c>
      <c r="B6" s="100" t="s">
        <v>134</v>
      </c>
      <c r="C6" s="28" t="s">
        <v>135</v>
      </c>
      <c r="D6" s="5">
        <v>180</v>
      </c>
      <c r="E6" s="22">
        <v>5.03</v>
      </c>
      <c r="F6" s="23">
        <f t="shared" si="0"/>
        <v>905.40000000000009</v>
      </c>
      <c r="G6" s="23">
        <f>+'[2]11'!$L$25</f>
        <v>1154.1200000000001</v>
      </c>
      <c r="H6" s="23">
        <f t="shared" si="1"/>
        <v>0</v>
      </c>
      <c r="I6" s="23">
        <f t="shared" si="2"/>
        <v>26.3</v>
      </c>
      <c r="J6" s="23">
        <f t="shared" si="3"/>
        <v>905.40000000000009</v>
      </c>
      <c r="K6" s="23">
        <f t="shared" si="4"/>
        <v>0</v>
      </c>
      <c r="L6" s="23">
        <f t="shared" si="5"/>
        <v>2.2787924999133535</v>
      </c>
      <c r="M6" s="10">
        <v>0.3</v>
      </c>
      <c r="N6" s="23">
        <f t="shared" si="6"/>
        <v>2.7162000000000002</v>
      </c>
      <c r="O6" s="23">
        <f t="shared" si="7"/>
        <v>-1.9787924999133535</v>
      </c>
      <c r="P6" s="23">
        <f t="shared" si="8"/>
        <v>0</v>
      </c>
      <c r="Q6" s="7">
        <v>0.05</v>
      </c>
      <c r="R6" s="6">
        <f t="shared" si="9"/>
        <v>4.5270000000000012E-2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>
        <v>8.6999999999999993</v>
      </c>
      <c r="BC6" s="4"/>
      <c r="BD6" s="4">
        <v>8.8000000000000007</v>
      </c>
      <c r="BE6" s="4"/>
      <c r="BF6" s="4"/>
      <c r="BG6" s="4"/>
      <c r="BH6" s="4"/>
      <c r="BI6" s="4"/>
      <c r="BJ6" s="4"/>
      <c r="BK6" s="4"/>
      <c r="BL6" s="4">
        <v>8.8000000000000007</v>
      </c>
      <c r="BM6" s="4"/>
      <c r="BN6" s="4"/>
      <c r="BO6" s="4"/>
      <c r="BP6" s="4">
        <f t="shared" si="10"/>
        <v>0</v>
      </c>
      <c r="BQ6" s="4" t="str">
        <f t="shared" si="10"/>
        <v/>
      </c>
      <c r="BR6" s="4">
        <f t="shared" si="10"/>
        <v>0</v>
      </c>
      <c r="BS6" s="4">
        <f t="shared" si="10"/>
        <v>0</v>
      </c>
      <c r="BT6" s="4">
        <f t="shared" si="10"/>
        <v>0</v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>
        <f t="shared" si="10"/>
        <v>0</v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100" t="s">
        <v>136</v>
      </c>
      <c r="DG6" s="28" t="s">
        <v>135</v>
      </c>
      <c r="DH6" s="5">
        <f t="shared" si="13"/>
        <v>973</v>
      </c>
      <c r="DI6" s="24">
        <v>5.03</v>
      </c>
      <c r="DJ6" s="23">
        <f t="shared" si="14"/>
        <v>4894.1900000000005</v>
      </c>
      <c r="DK6" s="23">
        <f t="shared" si="15"/>
        <v>5246</v>
      </c>
      <c r="DL6" s="23">
        <f t="shared" si="16"/>
        <v>3.2</v>
      </c>
      <c r="DM6" s="23">
        <f t="shared" si="17"/>
        <v>31.3</v>
      </c>
      <c r="DN6" s="23">
        <f t="shared" si="18"/>
        <v>4897.3900000000003</v>
      </c>
      <c r="DO6" s="23">
        <f t="shared" si="19"/>
        <v>6.5340926493499596E-2</v>
      </c>
      <c r="DP6" s="23">
        <f t="shared" si="20"/>
        <v>0.59664506290507058</v>
      </c>
      <c r="DQ6" s="10">
        <v>0.3</v>
      </c>
      <c r="DR6" s="23">
        <f t="shared" si="21"/>
        <v>14.692170000000001</v>
      </c>
      <c r="DS6" s="23">
        <f t="shared" si="22"/>
        <v>-0.36198598939857018</v>
      </c>
      <c r="DT6" s="23">
        <f t="shared" si="23"/>
        <v>0</v>
      </c>
      <c r="DU6" s="7">
        <v>0.05</v>
      </c>
      <c r="DV6" s="6">
        <f t="shared" si="24"/>
        <v>0.24486950000000002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2</v>
      </c>
      <c r="EH6" s="55">
        <f t="shared" si="28"/>
        <v>1.2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8.6999999999999993</v>
      </c>
      <c r="FG6" s="55">
        <f t="shared" si="28"/>
        <v>0</v>
      </c>
      <c r="FH6" s="55">
        <f t="shared" si="28"/>
        <v>8.8000000000000007</v>
      </c>
      <c r="FI6" s="55">
        <f t="shared" si="28"/>
        <v>0</v>
      </c>
      <c r="FJ6" s="55">
        <f t="shared" si="28"/>
        <v>2.5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11.3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>
        <f t="shared" si="29"/>
        <v>0</v>
      </c>
      <c r="FU6" s="4">
        <f t="shared" si="29"/>
        <v>3060.8687500000001</v>
      </c>
      <c r="FV6" s="4">
        <f t="shared" si="29"/>
        <v>201.12460063897763</v>
      </c>
      <c r="FW6" s="4">
        <f t="shared" si="29"/>
        <v>0</v>
      </c>
      <c r="FX6" s="4">
        <f t="shared" si="29"/>
        <v>0</v>
      </c>
      <c r="FY6" s="4">
        <f t="shared" si="29"/>
        <v>0</v>
      </c>
      <c r="FZ6" s="4" t="str">
        <f t="shared" si="29"/>
        <v/>
      </c>
      <c r="GA6" s="4">
        <f t="shared" si="29"/>
        <v>0</v>
      </c>
      <c r="GB6" s="4">
        <f t="shared" si="29"/>
        <v>0</v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>
        <f t="shared" si="30"/>
        <v>0</v>
      </c>
      <c r="GN6" s="4">
        <f t="shared" si="30"/>
        <v>0</v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01"/>
      <c r="C7" s="28" t="s">
        <v>137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01"/>
      <c r="DG7" s="28" t="s">
        <v>137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0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0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0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2">
        <v>30100010</v>
      </c>
      <c r="B8" s="101"/>
      <c r="C8" s="28" t="s">
        <v>138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01"/>
      <c r="DG8" s="28" t="s">
        <v>138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0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0</v>
      </c>
      <c r="FG8" s="55">
        <f t="shared" si="28"/>
        <v>0</v>
      </c>
      <c r="FH8" s="55">
        <f t="shared" si="28"/>
        <v>0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2">
        <v>30100013</v>
      </c>
      <c r="B9" s="101"/>
      <c r="C9" s="28" t="s">
        <v>139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01"/>
      <c r="DG9" s="28" t="s">
        <v>139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0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0</v>
      </c>
      <c r="FG9" s="55">
        <f t="shared" si="28"/>
        <v>0</v>
      </c>
      <c r="FH9" s="55">
        <f t="shared" si="28"/>
        <v>0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0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02"/>
      <c r="C10" s="28" t="s">
        <v>140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02"/>
      <c r="DG10" s="28" t="s">
        <v>140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73" si="32">AB10+AB165</f>
        <v>0</v>
      </c>
      <c r="EG10" s="55">
        <f t="shared" si="32"/>
        <v>0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73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0</v>
      </c>
      <c r="FG10" s="55">
        <f t="shared" si="33"/>
        <v>0</v>
      </c>
      <c r="FH10" s="55">
        <f t="shared" si="33"/>
        <v>0</v>
      </c>
      <c r="FI10" s="55">
        <f t="shared" si="33"/>
        <v>0</v>
      </c>
      <c r="FJ10" s="55">
        <f t="shared" si="33"/>
        <v>0</v>
      </c>
      <c r="FK10" s="55">
        <f t="shared" si="33"/>
        <v>0</v>
      </c>
      <c r="FL10" s="55">
        <f t="shared" ref="FL10:FS73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0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2">
        <v>30100016</v>
      </c>
      <c r="B11" s="100" t="s">
        <v>141</v>
      </c>
      <c r="C11" s="28" t="s">
        <v>142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100" t="s">
        <v>141</v>
      </c>
      <c r="DG11" s="28" t="s">
        <v>142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0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0</v>
      </c>
      <c r="FG11" s="55">
        <f t="shared" si="33"/>
        <v>0</v>
      </c>
      <c r="FH11" s="55">
        <f t="shared" si="33"/>
        <v>0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2">
        <v>30100017</v>
      </c>
      <c r="B12" s="101"/>
      <c r="C12" s="28" t="s">
        <v>143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01"/>
      <c r="DG12" s="28" t="s">
        <v>143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0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0</v>
      </c>
      <c r="FG12" s="55">
        <f t="shared" si="33"/>
        <v>0</v>
      </c>
      <c r="FH12" s="55">
        <f t="shared" si="33"/>
        <v>0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0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02"/>
      <c r="C13" s="28" t="s">
        <v>144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02"/>
      <c r="DG13" s="28" t="s">
        <v>144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0</v>
      </c>
      <c r="FG13" s="55">
        <f t="shared" si="33"/>
        <v>0</v>
      </c>
      <c r="FH13" s="55">
        <f t="shared" si="33"/>
        <v>0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2">
        <v>30100031</v>
      </c>
      <c r="B14" s="106" t="s">
        <v>145</v>
      </c>
      <c r="C14" s="28" t="s">
        <v>140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06" t="s">
        <v>145</v>
      </c>
      <c r="DG14" s="28" t="s">
        <v>140</v>
      </c>
      <c r="DH14" s="5">
        <f t="shared" si="13"/>
        <v>216</v>
      </c>
      <c r="DI14" s="24">
        <v>5.03</v>
      </c>
      <c r="DJ14" s="23">
        <f t="shared" si="14"/>
        <v>1086.48</v>
      </c>
      <c r="DK14" s="23">
        <f t="shared" si="15"/>
        <v>1431.04</v>
      </c>
      <c r="DL14" s="23">
        <f t="shared" si="16"/>
        <v>0</v>
      </c>
      <c r="DM14" s="23">
        <f t="shared" si="17"/>
        <v>8</v>
      </c>
      <c r="DN14" s="23">
        <f t="shared" si="18"/>
        <v>1086.48</v>
      </c>
      <c r="DO14" s="23">
        <f t="shared" si="19"/>
        <v>0</v>
      </c>
      <c r="DP14" s="23">
        <f t="shared" si="20"/>
        <v>0.55903398926654746</v>
      </c>
      <c r="DQ14" s="10">
        <v>0.35</v>
      </c>
      <c r="DR14" s="23">
        <f t="shared" si="21"/>
        <v>3.8026799999999996</v>
      </c>
      <c r="DS14" s="23">
        <f t="shared" si="22"/>
        <v>-0.20903398926654748</v>
      </c>
      <c r="DT14" s="23">
        <f t="shared" si="23"/>
        <v>0</v>
      </c>
      <c r="DU14" s="7">
        <v>0.3</v>
      </c>
      <c r="DV14" s="6">
        <f t="shared" si="24"/>
        <v>0.32594400000000001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0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2.5</v>
      </c>
      <c r="FG14" s="55">
        <f t="shared" si="33"/>
        <v>0</v>
      </c>
      <c r="FH14" s="55">
        <f t="shared" si="33"/>
        <v>2.5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3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>
        <f t="shared" si="29"/>
        <v>0</v>
      </c>
      <c r="FU14" s="4" t="str">
        <f t="shared" si="29"/>
        <v/>
      </c>
      <c r="FV14" s="4">
        <f t="shared" si="29"/>
        <v>0</v>
      </c>
      <c r="FW14" s="4">
        <f t="shared" si="29"/>
        <v>0</v>
      </c>
      <c r="FX14" s="4">
        <f t="shared" si="29"/>
        <v>0</v>
      </c>
      <c r="FY14" s="4">
        <f t="shared" si="29"/>
        <v>0</v>
      </c>
      <c r="FZ14" s="4" t="str">
        <f t="shared" si="29"/>
        <v/>
      </c>
      <c r="GA14" s="4">
        <f t="shared" si="29"/>
        <v>0</v>
      </c>
      <c r="GB14" s="4">
        <f t="shared" si="29"/>
        <v>0</v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2">
        <v>30100033</v>
      </c>
      <c r="B15" s="106"/>
      <c r="C15" s="28" t="s">
        <v>146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06"/>
      <c r="DG15" s="28" t="s">
        <v>146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0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0</v>
      </c>
      <c r="FG15" s="55">
        <f t="shared" si="33"/>
        <v>0</v>
      </c>
      <c r="FH15" s="55">
        <f t="shared" si="33"/>
        <v>0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0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06"/>
      <c r="C16" s="28" t="s">
        <v>147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06"/>
      <c r="DG16" s="28" t="s">
        <v>147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</v>
      </c>
      <c r="EG16" s="55">
        <f t="shared" si="32"/>
        <v>0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0</v>
      </c>
      <c r="FG16" s="55">
        <f t="shared" si="33"/>
        <v>0</v>
      </c>
      <c r="FH16" s="55">
        <f t="shared" si="33"/>
        <v>0</v>
      </c>
      <c r="FI16" s="55">
        <f t="shared" si="33"/>
        <v>0</v>
      </c>
      <c r="FJ16" s="55">
        <f t="shared" si="33"/>
        <v>0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2">
        <v>30100032</v>
      </c>
      <c r="B17" s="106"/>
      <c r="C17" s="28" t="s">
        <v>148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06"/>
      <c r="DG17" s="28" t="s">
        <v>148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0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0</v>
      </c>
      <c r="FG17" s="55">
        <f t="shared" si="33"/>
        <v>0</v>
      </c>
      <c r="FH17" s="55">
        <f t="shared" si="33"/>
        <v>0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0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2">
        <v>30100035</v>
      </c>
      <c r="B18" s="100" t="s">
        <v>149</v>
      </c>
      <c r="C18" s="28" t="s">
        <v>148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100" t="s">
        <v>149</v>
      </c>
      <c r="DG18" s="28" t="s">
        <v>148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0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2">
        <v>30100036</v>
      </c>
      <c r="B19" s="101"/>
      <c r="C19" s="28" t="s">
        <v>150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01"/>
      <c r="DG19" s="28" t="s">
        <v>150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0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02"/>
      <c r="C20" s="28" t="s">
        <v>138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02"/>
      <c r="DG20" s="28" t="s">
        <v>138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2">
        <v>30100019</v>
      </c>
      <c r="B21" s="100" t="s">
        <v>151</v>
      </c>
      <c r="C21" s="28" t="s">
        <v>152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100" t="s">
        <v>151</v>
      </c>
      <c r="DG21" s="28" t="s">
        <v>152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0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0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0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01"/>
      <c r="C22" s="28" t="s">
        <v>153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01"/>
      <c r="DG22" s="28" t="s">
        <v>153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2">
        <v>30100021</v>
      </c>
      <c r="B23" s="101"/>
      <c r="C23" s="28" t="s">
        <v>154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01"/>
      <c r="DG23" s="28" t="s">
        <v>154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0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0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0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2">
        <v>30100018</v>
      </c>
      <c r="B24" s="102"/>
      <c r="C24" s="28" t="s">
        <v>155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02"/>
      <c r="DG24" s="28" t="s">
        <v>155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2">
        <v>30100030</v>
      </c>
      <c r="B25" s="83" t="s">
        <v>156</v>
      </c>
      <c r="C25" s="28" t="s">
        <v>157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83" t="s">
        <v>156</v>
      </c>
      <c r="DG25" s="28" t="s">
        <v>157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5">
        <f t="shared" si="35"/>
        <v>0</v>
      </c>
      <c r="EG25" s="55">
        <f t="shared" si="35"/>
        <v>0</v>
      </c>
      <c r="EH25" s="55">
        <f t="shared" si="35"/>
        <v>0</v>
      </c>
      <c r="EI25" s="55">
        <f t="shared" si="35"/>
        <v>0</v>
      </c>
      <c r="EJ25" s="55">
        <f t="shared" si="35"/>
        <v>0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0</v>
      </c>
      <c r="FG25" s="55">
        <f t="shared" si="33"/>
        <v>0</v>
      </c>
      <c r="FH25" s="55">
        <f t="shared" si="33"/>
        <v>0</v>
      </c>
      <c r="FI25" s="55">
        <f t="shared" si="33"/>
        <v>0</v>
      </c>
      <c r="FJ25" s="55">
        <f t="shared" si="33"/>
        <v>0</v>
      </c>
      <c r="FK25" s="55">
        <f t="shared" ref="EV25:FK88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0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2">
        <v>30100038</v>
      </c>
      <c r="B26" s="106" t="s">
        <v>158</v>
      </c>
      <c r="C26" s="2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06" t="s">
        <v>158</v>
      </c>
      <c r="DG26" s="2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0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0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si="34"/>
        <v>0</v>
      </c>
      <c r="FM26" s="55">
        <f t="shared" si="34"/>
        <v>0</v>
      </c>
      <c r="FN26" s="55">
        <f t="shared" si="34"/>
        <v>0</v>
      </c>
      <c r="FO26" s="55">
        <f t="shared" si="34"/>
        <v>0</v>
      </c>
      <c r="FP26" s="55">
        <f t="shared" si="34"/>
        <v>0</v>
      </c>
      <c r="FQ26" s="55">
        <f t="shared" si="34"/>
        <v>0</v>
      </c>
      <c r="FR26" s="55">
        <f t="shared" si="34"/>
        <v>0</v>
      </c>
      <c r="FS26" s="55">
        <f t="shared" si="34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customHeight="1">
      <c r="A27" s="62">
        <v>30100037</v>
      </c>
      <c r="B27" s="106"/>
      <c r="C27" s="28" t="s">
        <v>15</v>
      </c>
      <c r="D27" s="5">
        <v>143</v>
      </c>
      <c r="E27" s="22">
        <v>5.03</v>
      </c>
      <c r="F27" s="23">
        <f t="shared" si="0"/>
        <v>719.29000000000008</v>
      </c>
      <c r="G27" s="23">
        <f>+'[2]11'!$L$43</f>
        <v>1056.7583999999999</v>
      </c>
      <c r="H27" s="23">
        <f t="shared" si="1"/>
        <v>4</v>
      </c>
      <c r="I27" s="23">
        <f t="shared" si="2"/>
        <v>0</v>
      </c>
      <c r="J27" s="23">
        <f t="shared" si="3"/>
        <v>723.29000000000008</v>
      </c>
      <c r="K27" s="23">
        <f t="shared" si="4"/>
        <v>0.55302852244604517</v>
      </c>
      <c r="L27" s="23">
        <f t="shared" si="5"/>
        <v>0</v>
      </c>
      <c r="M27" s="10">
        <v>0.8</v>
      </c>
      <c r="N27" s="23">
        <f t="shared" si="6"/>
        <v>5.7863200000000008</v>
      </c>
      <c r="O27" s="23">
        <f t="shared" si="7"/>
        <v>0.24697147755395488</v>
      </c>
      <c r="P27" s="23">
        <f t="shared" si="8"/>
        <v>0</v>
      </c>
      <c r="Q27" s="7">
        <v>0.5</v>
      </c>
      <c r="R27" s="6">
        <f t="shared" si="9"/>
        <v>0.36164500000000005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>
        <v>2.7</v>
      </c>
      <c r="AD27" s="4"/>
      <c r="AE27" s="4"/>
      <c r="AF27" s="4"/>
      <c r="AG27" s="4"/>
      <c r="AH27" s="4"/>
      <c r="AI27" s="4"/>
      <c r="AJ27" s="4">
        <v>1.3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>
        <f t="shared" si="38"/>
        <v>0</v>
      </c>
      <c r="BQ27" s="4">
        <f t="shared" si="38"/>
        <v>488.22074999999995</v>
      </c>
      <c r="BR27" s="4" t="str">
        <f t="shared" si="38"/>
        <v/>
      </c>
      <c r="BS27" s="4">
        <f t="shared" si="38"/>
        <v>0</v>
      </c>
      <c r="BT27" s="4">
        <f t="shared" si="38"/>
        <v>0</v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>
        <f t="shared" si="38"/>
        <v>359.46853958992932</v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>
        <f t="shared" si="36"/>
        <v>0</v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>
        <f t="shared" si="36"/>
        <v>0</v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06"/>
      <c r="DG27" s="28" t="s">
        <v>15</v>
      </c>
      <c r="DH27" s="5">
        <f t="shared" si="13"/>
        <v>730</v>
      </c>
      <c r="DI27" s="24">
        <v>5.03</v>
      </c>
      <c r="DJ27" s="23">
        <f t="shared" si="14"/>
        <v>3671.9</v>
      </c>
      <c r="DK27" s="23">
        <f t="shared" si="15"/>
        <v>4652.6723999999995</v>
      </c>
      <c r="DL27" s="23">
        <f t="shared" si="16"/>
        <v>32</v>
      </c>
      <c r="DM27" s="23">
        <f t="shared" si="17"/>
        <v>15</v>
      </c>
      <c r="DN27" s="23">
        <f t="shared" si="18"/>
        <v>3703.9</v>
      </c>
      <c r="DO27" s="23">
        <f t="shared" si="19"/>
        <v>0.86395421042684739</v>
      </c>
      <c r="DP27" s="23">
        <f t="shared" si="20"/>
        <v>0.32239536142712311</v>
      </c>
      <c r="DQ27" s="10">
        <v>0.8</v>
      </c>
      <c r="DR27" s="23">
        <f t="shared" si="21"/>
        <v>29.631200000000003</v>
      </c>
      <c r="DS27" s="23">
        <f t="shared" si="22"/>
        <v>-0.38634957185397045</v>
      </c>
      <c r="DT27" s="23">
        <f t="shared" si="23"/>
        <v>0</v>
      </c>
      <c r="DU27" s="7">
        <v>0.5</v>
      </c>
      <c r="DV27" s="6">
        <f t="shared" si="24"/>
        <v>1.85195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0</v>
      </c>
      <c r="EG27" s="55">
        <f t="shared" si="35"/>
        <v>8.6999999999999993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23.3</v>
      </c>
      <c r="EO27" s="55">
        <f t="shared" si="32"/>
        <v>0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7.5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34"/>
        <v>0</v>
      </c>
      <c r="FM27" s="55">
        <f t="shared" si="34"/>
        <v>0</v>
      </c>
      <c r="FN27" s="55">
        <f t="shared" si="34"/>
        <v>7.5</v>
      </c>
      <c r="FO27" s="55">
        <f t="shared" si="34"/>
        <v>0</v>
      </c>
      <c r="FP27" s="55">
        <f t="shared" si="34"/>
        <v>0</v>
      </c>
      <c r="FQ27" s="55">
        <f t="shared" si="34"/>
        <v>0</v>
      </c>
      <c r="FR27" s="55">
        <f t="shared" si="34"/>
        <v>0</v>
      </c>
      <c r="FS27" s="55">
        <f t="shared" si="34"/>
        <v>0</v>
      </c>
      <c r="FT27" s="4">
        <f t="shared" si="40"/>
        <v>0</v>
      </c>
      <c r="FU27" s="4">
        <f t="shared" si="40"/>
        <v>1006.9978124999999</v>
      </c>
      <c r="FV27" s="4">
        <f t="shared" si="40"/>
        <v>0</v>
      </c>
      <c r="FW27" s="4">
        <f t="shared" si="40"/>
        <v>0</v>
      </c>
      <c r="FX27" s="4">
        <f t="shared" si="40"/>
        <v>0</v>
      </c>
      <c r="FY27" s="4">
        <f t="shared" si="40"/>
        <v>0</v>
      </c>
      <c r="FZ27" s="4" t="str">
        <f t="shared" si="40"/>
        <v/>
      </c>
      <c r="GA27" s="4">
        <f t="shared" si="40"/>
        <v>0</v>
      </c>
      <c r="GB27" s="4">
        <f t="shared" si="40"/>
        <v>1258.1333189340965</v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>
        <f t="shared" si="37"/>
        <v>0</v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>
        <f t="shared" si="37"/>
        <v>32.188841201716741</v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07" t="s">
        <v>159</v>
      </c>
      <c r="C28" s="28" t="s">
        <v>160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07" t="s">
        <v>159</v>
      </c>
      <c r="DG28" s="28" t="s">
        <v>160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91" si="43">AK28+AK183</f>
        <v>0</v>
      </c>
      <c r="EP28" s="55">
        <f t="shared" si="43"/>
        <v>0</v>
      </c>
      <c r="EQ28" s="55">
        <f t="shared" si="43"/>
        <v>0</v>
      </c>
      <c r="ER28" s="55">
        <f t="shared" si="43"/>
        <v>0</v>
      </c>
      <c r="ES28" s="55">
        <f t="shared" si="43"/>
        <v>0</v>
      </c>
      <c r="ET28" s="55">
        <f t="shared" si="43"/>
        <v>0</v>
      </c>
      <c r="EU28" s="55">
        <f t="shared" si="43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34"/>
        <v>0</v>
      </c>
      <c r="FM28" s="55">
        <f t="shared" si="34"/>
        <v>0</v>
      </c>
      <c r="FN28" s="55">
        <f t="shared" si="34"/>
        <v>0</v>
      </c>
      <c r="FO28" s="55">
        <f t="shared" si="34"/>
        <v>0</v>
      </c>
      <c r="FP28" s="55">
        <f t="shared" si="34"/>
        <v>0</v>
      </c>
      <c r="FQ28" s="55">
        <f t="shared" si="34"/>
        <v>0</v>
      </c>
      <c r="FR28" s="55">
        <f t="shared" si="34"/>
        <v>0</v>
      </c>
      <c r="FS28" s="55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08"/>
      <c r="C29" s="28" t="s">
        <v>138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08"/>
      <c r="DG29" s="28" t="s">
        <v>138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3"/>
        <v>0</v>
      </c>
      <c r="EN29" s="55">
        <f t="shared" si="43"/>
        <v>0</v>
      </c>
      <c r="EO29" s="55">
        <f t="shared" si="43"/>
        <v>0</v>
      </c>
      <c r="EP29" s="55">
        <f t="shared" si="43"/>
        <v>0</v>
      </c>
      <c r="EQ29" s="55">
        <f t="shared" si="43"/>
        <v>0</v>
      </c>
      <c r="ER29" s="55">
        <f t="shared" si="43"/>
        <v>0</v>
      </c>
      <c r="ES29" s="55">
        <f t="shared" si="43"/>
        <v>0</v>
      </c>
      <c r="ET29" s="55">
        <f t="shared" si="43"/>
        <v>0</v>
      </c>
      <c r="EU29" s="55">
        <f t="shared" si="43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34"/>
        <v>0</v>
      </c>
      <c r="FM29" s="55">
        <f t="shared" si="34"/>
        <v>0</v>
      </c>
      <c r="FN29" s="55">
        <f t="shared" si="34"/>
        <v>0</v>
      </c>
      <c r="FO29" s="55">
        <f t="shared" si="34"/>
        <v>0</v>
      </c>
      <c r="FP29" s="55">
        <f t="shared" si="34"/>
        <v>0</v>
      </c>
      <c r="FQ29" s="55">
        <f t="shared" si="34"/>
        <v>0</v>
      </c>
      <c r="FR29" s="55">
        <f t="shared" si="34"/>
        <v>0</v>
      </c>
      <c r="FS29" s="55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08"/>
      <c r="C30" s="28" t="s">
        <v>150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08"/>
      <c r="DG30" s="28" t="s">
        <v>150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3"/>
        <v>0</v>
      </c>
      <c r="EN30" s="55">
        <f t="shared" si="43"/>
        <v>0</v>
      </c>
      <c r="EO30" s="55">
        <f t="shared" si="43"/>
        <v>0</v>
      </c>
      <c r="EP30" s="55">
        <f t="shared" si="43"/>
        <v>0</v>
      </c>
      <c r="EQ30" s="55">
        <f t="shared" si="43"/>
        <v>0</v>
      </c>
      <c r="ER30" s="55">
        <f t="shared" si="43"/>
        <v>0</v>
      </c>
      <c r="ES30" s="55">
        <f t="shared" si="43"/>
        <v>0</v>
      </c>
      <c r="ET30" s="55">
        <f t="shared" si="43"/>
        <v>0</v>
      </c>
      <c r="EU30" s="55">
        <f t="shared" si="43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34"/>
        <v>0</v>
      </c>
      <c r="FM30" s="55">
        <f t="shared" si="34"/>
        <v>0</v>
      </c>
      <c r="FN30" s="55">
        <f t="shared" si="34"/>
        <v>0</v>
      </c>
      <c r="FO30" s="55">
        <f t="shared" si="34"/>
        <v>0</v>
      </c>
      <c r="FP30" s="55">
        <f t="shared" si="34"/>
        <v>0</v>
      </c>
      <c r="FQ30" s="55">
        <f t="shared" si="34"/>
        <v>0</v>
      </c>
      <c r="FR30" s="55">
        <f t="shared" si="34"/>
        <v>0</v>
      </c>
      <c r="FS30" s="55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09"/>
      <c r="C31" s="28" t="s">
        <v>148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09"/>
      <c r="DG31" s="28" t="s">
        <v>148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3"/>
        <v>0</v>
      </c>
      <c r="EN31" s="55">
        <f t="shared" si="43"/>
        <v>0</v>
      </c>
      <c r="EO31" s="55">
        <f t="shared" si="43"/>
        <v>0</v>
      </c>
      <c r="EP31" s="55">
        <f t="shared" si="43"/>
        <v>0</v>
      </c>
      <c r="EQ31" s="55">
        <f t="shared" si="43"/>
        <v>0</v>
      </c>
      <c r="ER31" s="55">
        <f t="shared" si="43"/>
        <v>0</v>
      </c>
      <c r="ES31" s="55">
        <f t="shared" si="43"/>
        <v>0</v>
      </c>
      <c r="ET31" s="55">
        <f t="shared" si="43"/>
        <v>0</v>
      </c>
      <c r="EU31" s="55">
        <f t="shared" si="43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34"/>
        <v>0</v>
      </c>
      <c r="FM31" s="55">
        <f t="shared" si="34"/>
        <v>0</v>
      </c>
      <c r="FN31" s="55">
        <f t="shared" si="34"/>
        <v>0</v>
      </c>
      <c r="FO31" s="55">
        <f t="shared" si="34"/>
        <v>0</v>
      </c>
      <c r="FP31" s="55">
        <f t="shared" si="34"/>
        <v>0</v>
      </c>
      <c r="FQ31" s="55">
        <f t="shared" si="34"/>
        <v>0</v>
      </c>
      <c r="FR31" s="55">
        <f t="shared" si="34"/>
        <v>0</v>
      </c>
      <c r="FS31" s="55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2">
        <v>30100046</v>
      </c>
      <c r="B32" s="100" t="s">
        <v>161</v>
      </c>
      <c r="C32" s="28" t="s">
        <v>139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100" t="s">
        <v>161</v>
      </c>
      <c r="DG32" s="28" t="s">
        <v>139</v>
      </c>
      <c r="DH32" s="5">
        <f t="shared" si="13"/>
        <v>540</v>
      </c>
      <c r="DI32" s="24">
        <v>5.03</v>
      </c>
      <c r="DJ32" s="23">
        <f t="shared" si="14"/>
        <v>2716.2000000000003</v>
      </c>
      <c r="DK32" s="23">
        <f t="shared" si="15"/>
        <v>3166.22</v>
      </c>
      <c r="DL32" s="23">
        <f t="shared" si="16"/>
        <v>0</v>
      </c>
      <c r="DM32" s="23">
        <f t="shared" si="17"/>
        <v>2</v>
      </c>
      <c r="DN32" s="23">
        <f t="shared" si="18"/>
        <v>2716.2000000000003</v>
      </c>
      <c r="DO32" s="23">
        <f t="shared" si="19"/>
        <v>0</v>
      </c>
      <c r="DP32" s="23">
        <f t="shared" si="20"/>
        <v>6.3166804580856675E-2</v>
      </c>
      <c r="DQ32" s="10">
        <v>0.2</v>
      </c>
      <c r="DR32" s="23">
        <f t="shared" si="21"/>
        <v>5.4324000000000012</v>
      </c>
      <c r="DS32" s="23">
        <f t="shared" si="22"/>
        <v>0.13683319541914335</v>
      </c>
      <c r="DT32" s="23">
        <f t="shared" si="23"/>
        <v>0</v>
      </c>
      <c r="DU32" s="7">
        <v>0.1</v>
      </c>
      <c r="DV32" s="6">
        <f t="shared" si="24"/>
        <v>0.27162000000000008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5">
        <f t="shared" si="44"/>
        <v>0</v>
      </c>
      <c r="EG32" s="55">
        <f t="shared" si="44"/>
        <v>0</v>
      </c>
      <c r="EH32" s="55">
        <f t="shared" si="44"/>
        <v>0</v>
      </c>
      <c r="EI32" s="55">
        <f t="shared" si="44"/>
        <v>0</v>
      </c>
      <c r="EJ32" s="55">
        <f t="shared" si="44"/>
        <v>0</v>
      </c>
      <c r="EK32" s="55">
        <f t="shared" si="44"/>
        <v>0</v>
      </c>
      <c r="EL32" s="55">
        <f t="shared" si="44"/>
        <v>0</v>
      </c>
      <c r="EM32" s="55">
        <f t="shared" si="43"/>
        <v>0</v>
      </c>
      <c r="EN32" s="55">
        <f t="shared" si="43"/>
        <v>0</v>
      </c>
      <c r="EO32" s="55">
        <f t="shared" si="43"/>
        <v>0</v>
      </c>
      <c r="EP32" s="55">
        <f t="shared" si="43"/>
        <v>0</v>
      </c>
      <c r="EQ32" s="55">
        <f t="shared" si="43"/>
        <v>0</v>
      </c>
      <c r="ER32" s="55">
        <f t="shared" si="43"/>
        <v>0</v>
      </c>
      <c r="ES32" s="55">
        <f t="shared" si="43"/>
        <v>0</v>
      </c>
      <c r="ET32" s="55">
        <f t="shared" si="43"/>
        <v>0</v>
      </c>
      <c r="EU32" s="55">
        <f t="shared" si="43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2</v>
      </c>
      <c r="FG32" s="55">
        <f t="shared" si="42"/>
        <v>0</v>
      </c>
      <c r="FH32" s="55">
        <f t="shared" si="42"/>
        <v>0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34"/>
        <v>0</v>
      </c>
      <c r="FM32" s="55">
        <f t="shared" si="34"/>
        <v>0</v>
      </c>
      <c r="FN32" s="55">
        <f t="shared" si="34"/>
        <v>0</v>
      </c>
      <c r="FO32" s="55">
        <f t="shared" si="34"/>
        <v>0</v>
      </c>
      <c r="FP32" s="55">
        <f t="shared" si="34"/>
        <v>0</v>
      </c>
      <c r="FQ32" s="55">
        <f t="shared" si="34"/>
        <v>0</v>
      </c>
      <c r="FR32" s="55">
        <f t="shared" si="34"/>
        <v>0</v>
      </c>
      <c r="FS32" s="55">
        <f t="shared" si="34"/>
        <v>0</v>
      </c>
      <c r="FT32" s="4">
        <f t="shared" si="40"/>
        <v>0</v>
      </c>
      <c r="FU32" s="4" t="str">
        <f t="shared" si="40"/>
        <v/>
      </c>
      <c r="FV32" s="4">
        <f t="shared" si="40"/>
        <v>0</v>
      </c>
      <c r="FW32" s="4">
        <f t="shared" si="40"/>
        <v>0</v>
      </c>
      <c r="FX32" s="4">
        <f t="shared" si="40"/>
        <v>0</v>
      </c>
      <c r="FY32" s="4">
        <f t="shared" si="40"/>
        <v>0</v>
      </c>
      <c r="FZ32" s="4" t="str">
        <f t="shared" si="40"/>
        <v/>
      </c>
      <c r="GA32" s="4">
        <f t="shared" si="40"/>
        <v>0</v>
      </c>
      <c r="GB32" s="4">
        <f t="shared" si="40"/>
        <v>0</v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2">
        <v>30100045</v>
      </c>
      <c r="B33" s="101"/>
      <c r="C33" s="28" t="s">
        <v>162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01"/>
      <c r="DG33" s="28" t="s">
        <v>162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5">
        <f t="shared" si="44"/>
        <v>0</v>
      </c>
      <c r="EG33" s="55">
        <f t="shared" si="44"/>
        <v>0</v>
      </c>
      <c r="EH33" s="55">
        <f t="shared" si="44"/>
        <v>0</v>
      </c>
      <c r="EI33" s="55">
        <f t="shared" si="44"/>
        <v>0</v>
      </c>
      <c r="EJ33" s="55">
        <f t="shared" si="44"/>
        <v>0</v>
      </c>
      <c r="EK33" s="55">
        <f t="shared" si="44"/>
        <v>0</v>
      </c>
      <c r="EL33" s="55">
        <f t="shared" si="44"/>
        <v>0</v>
      </c>
      <c r="EM33" s="55">
        <f t="shared" si="43"/>
        <v>0</v>
      </c>
      <c r="EN33" s="55">
        <f t="shared" si="43"/>
        <v>0</v>
      </c>
      <c r="EO33" s="55">
        <f t="shared" si="43"/>
        <v>0</v>
      </c>
      <c r="EP33" s="55">
        <f t="shared" si="43"/>
        <v>0</v>
      </c>
      <c r="EQ33" s="55">
        <f t="shared" si="43"/>
        <v>0</v>
      </c>
      <c r="ER33" s="55">
        <f t="shared" si="43"/>
        <v>0</v>
      </c>
      <c r="ES33" s="55">
        <f t="shared" si="43"/>
        <v>0</v>
      </c>
      <c r="ET33" s="55">
        <f t="shared" si="43"/>
        <v>0</v>
      </c>
      <c r="EU33" s="55">
        <f t="shared" si="43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0</v>
      </c>
      <c r="FG33" s="55">
        <f t="shared" si="42"/>
        <v>0</v>
      </c>
      <c r="FH33" s="55">
        <f t="shared" si="42"/>
        <v>0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34"/>
        <v>0</v>
      </c>
      <c r="FM33" s="55">
        <f t="shared" si="34"/>
        <v>0</v>
      </c>
      <c r="FN33" s="55">
        <f t="shared" si="34"/>
        <v>0</v>
      </c>
      <c r="FO33" s="55">
        <f t="shared" si="34"/>
        <v>0</v>
      </c>
      <c r="FP33" s="55">
        <f t="shared" si="34"/>
        <v>0</v>
      </c>
      <c r="FQ33" s="55">
        <f t="shared" si="34"/>
        <v>0</v>
      </c>
      <c r="FR33" s="55">
        <f t="shared" si="34"/>
        <v>0</v>
      </c>
      <c r="FS33" s="55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2">
        <v>30100044</v>
      </c>
      <c r="B34" s="101"/>
      <c r="C34" s="28" t="s">
        <v>150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01"/>
      <c r="DG34" s="28" t="s">
        <v>150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5">
        <f t="shared" si="44"/>
        <v>0</v>
      </c>
      <c r="EG34" s="55">
        <f t="shared" si="44"/>
        <v>0</v>
      </c>
      <c r="EH34" s="55">
        <f t="shared" si="44"/>
        <v>0</v>
      </c>
      <c r="EI34" s="55">
        <f t="shared" si="44"/>
        <v>0</v>
      </c>
      <c r="EJ34" s="55">
        <f t="shared" si="44"/>
        <v>0</v>
      </c>
      <c r="EK34" s="55">
        <f t="shared" si="44"/>
        <v>0</v>
      </c>
      <c r="EL34" s="55">
        <f t="shared" si="44"/>
        <v>0</v>
      </c>
      <c r="EM34" s="55">
        <f t="shared" si="43"/>
        <v>0</v>
      </c>
      <c r="EN34" s="55">
        <f t="shared" si="43"/>
        <v>0</v>
      </c>
      <c r="EO34" s="55">
        <f t="shared" si="43"/>
        <v>0</v>
      </c>
      <c r="EP34" s="55">
        <f t="shared" si="43"/>
        <v>0</v>
      </c>
      <c r="EQ34" s="55">
        <f t="shared" si="43"/>
        <v>0</v>
      </c>
      <c r="ER34" s="55">
        <f t="shared" si="43"/>
        <v>0</v>
      </c>
      <c r="ES34" s="55">
        <f t="shared" si="43"/>
        <v>0</v>
      </c>
      <c r="ET34" s="55">
        <f t="shared" si="43"/>
        <v>0</v>
      </c>
      <c r="EU34" s="55">
        <f t="shared" si="43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0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34"/>
        <v>0</v>
      </c>
      <c r="FM34" s="55">
        <f t="shared" si="34"/>
        <v>0</v>
      </c>
      <c r="FN34" s="55">
        <f t="shared" si="34"/>
        <v>0</v>
      </c>
      <c r="FO34" s="55">
        <f t="shared" si="34"/>
        <v>0</v>
      </c>
      <c r="FP34" s="55">
        <f t="shared" si="34"/>
        <v>0</v>
      </c>
      <c r="FQ34" s="55">
        <f t="shared" si="34"/>
        <v>0</v>
      </c>
      <c r="FR34" s="55">
        <f t="shared" si="34"/>
        <v>0</v>
      </c>
      <c r="FS34" s="55">
        <f t="shared" si="34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customHeight="1">
      <c r="A35" s="62">
        <v>30100043</v>
      </c>
      <c r="B35" s="102"/>
      <c r="C35" s="28" t="s">
        <v>163</v>
      </c>
      <c r="D35" s="5">
        <v>300</v>
      </c>
      <c r="E35" s="22">
        <v>5.03</v>
      </c>
      <c r="F35" s="23">
        <f t="shared" si="0"/>
        <v>1509</v>
      </c>
      <c r="G35" s="23">
        <f>+'[2]11'!$L$57</f>
        <v>1801.4699999999998</v>
      </c>
      <c r="H35" s="23">
        <f t="shared" si="1"/>
        <v>12.5</v>
      </c>
      <c r="I35" s="23">
        <f t="shared" si="2"/>
        <v>0</v>
      </c>
      <c r="J35" s="23">
        <f t="shared" si="3"/>
        <v>1521.5</v>
      </c>
      <c r="K35" s="23">
        <f t="shared" si="4"/>
        <v>0.82155767334866903</v>
      </c>
      <c r="L35" s="23">
        <f t="shared" si="5"/>
        <v>0</v>
      </c>
      <c r="M35" s="10">
        <v>0.2</v>
      </c>
      <c r="N35" s="23">
        <f t="shared" si="6"/>
        <v>3.0430000000000001</v>
      </c>
      <c r="O35" s="23">
        <f t="shared" si="7"/>
        <v>-0.62155767334866896</v>
      </c>
      <c r="P35" s="23">
        <f t="shared" si="8"/>
        <v>0</v>
      </c>
      <c r="Q35" s="7">
        <v>0.1</v>
      </c>
      <c r="R35" s="6">
        <f t="shared" si="9"/>
        <v>0.15215000000000001</v>
      </c>
      <c r="S35" s="5"/>
      <c r="T35" s="5"/>
      <c r="U35" s="5"/>
      <c r="V35" s="5"/>
      <c r="W35" s="5"/>
      <c r="X35" s="5"/>
      <c r="Y35" s="5"/>
      <c r="Z35" s="5"/>
      <c r="AA35" s="5"/>
      <c r="AB35" s="4">
        <v>3</v>
      </c>
      <c r="AC35" s="4">
        <v>4.5</v>
      </c>
      <c r="AD35" s="4"/>
      <c r="AE35" s="4"/>
      <c r="AF35" s="4">
        <v>5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>
        <f t="shared" si="38"/>
        <v>0.19717384160368059</v>
      </c>
      <c r="BQ35" s="4">
        <f t="shared" si="38"/>
        <v>547.74</v>
      </c>
      <c r="BR35" s="4" t="str">
        <f t="shared" si="38"/>
        <v/>
      </c>
      <c r="BS35" s="4">
        <f t="shared" si="38"/>
        <v>0</v>
      </c>
      <c r="BT35" s="4">
        <f t="shared" si="38"/>
        <v>164.31153466973382</v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>
        <f t="shared" si="38"/>
        <v>0</v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>
        <f t="shared" si="36"/>
        <v>0</v>
      </c>
      <c r="CI35" s="4">
        <f t="shared" si="36"/>
        <v>0</v>
      </c>
      <c r="CJ35" s="4" t="str">
        <f t="shared" si="36"/>
        <v/>
      </c>
      <c r="CK35" s="4" t="str">
        <f t="shared" si="36"/>
        <v/>
      </c>
      <c r="CL35" s="4">
        <f t="shared" si="36"/>
        <v>0</v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02"/>
      <c r="DG35" s="28" t="s">
        <v>163</v>
      </c>
      <c r="DH35" s="5">
        <f t="shared" si="13"/>
        <v>505</v>
      </c>
      <c r="DI35" s="24">
        <v>5.03</v>
      </c>
      <c r="DJ35" s="23">
        <f t="shared" si="14"/>
        <v>2540.15</v>
      </c>
      <c r="DK35" s="23">
        <f t="shared" si="15"/>
        <v>2729.5</v>
      </c>
      <c r="DL35" s="23">
        <f t="shared" si="16"/>
        <v>12.5</v>
      </c>
      <c r="DM35" s="23">
        <f t="shared" si="17"/>
        <v>0</v>
      </c>
      <c r="DN35" s="23">
        <f t="shared" si="18"/>
        <v>2552.65</v>
      </c>
      <c r="DO35" s="23">
        <f t="shared" si="19"/>
        <v>0.48968718782441778</v>
      </c>
      <c r="DP35" s="23">
        <f t="shared" si="20"/>
        <v>0</v>
      </c>
      <c r="DQ35" s="10">
        <v>0.2</v>
      </c>
      <c r="DR35" s="23">
        <f t="shared" si="21"/>
        <v>5.1053000000000006</v>
      </c>
      <c r="DS35" s="23">
        <f t="shared" si="22"/>
        <v>-0.28968718782441777</v>
      </c>
      <c r="DT35" s="23">
        <f t="shared" si="23"/>
        <v>0</v>
      </c>
      <c r="DU35" s="7">
        <v>0.1</v>
      </c>
      <c r="DV35" s="6">
        <f t="shared" si="24"/>
        <v>0.25526500000000002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5">
        <f t="shared" si="44"/>
        <v>3</v>
      </c>
      <c r="EG35" s="55">
        <f t="shared" si="44"/>
        <v>4.5</v>
      </c>
      <c r="EH35" s="55">
        <f t="shared" si="44"/>
        <v>0</v>
      </c>
      <c r="EI35" s="55">
        <f t="shared" si="44"/>
        <v>0</v>
      </c>
      <c r="EJ35" s="55">
        <f t="shared" si="44"/>
        <v>5</v>
      </c>
      <c r="EK35" s="55">
        <f t="shared" si="44"/>
        <v>0</v>
      </c>
      <c r="EL35" s="55">
        <f t="shared" si="44"/>
        <v>0</v>
      </c>
      <c r="EM35" s="55">
        <f t="shared" si="43"/>
        <v>0</v>
      </c>
      <c r="EN35" s="55">
        <f t="shared" si="43"/>
        <v>0</v>
      </c>
      <c r="EO35" s="55">
        <f t="shared" si="43"/>
        <v>0</v>
      </c>
      <c r="EP35" s="55">
        <f t="shared" si="43"/>
        <v>0</v>
      </c>
      <c r="EQ35" s="55">
        <f t="shared" si="43"/>
        <v>0</v>
      </c>
      <c r="ER35" s="55">
        <f t="shared" si="43"/>
        <v>0</v>
      </c>
      <c r="ES35" s="55">
        <f t="shared" si="43"/>
        <v>0</v>
      </c>
      <c r="ET35" s="55">
        <f t="shared" si="43"/>
        <v>0</v>
      </c>
      <c r="EU35" s="55">
        <f t="shared" si="43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0</v>
      </c>
      <c r="FK35" s="55">
        <f t="shared" si="42"/>
        <v>0</v>
      </c>
      <c r="FL35" s="55">
        <f t="shared" si="34"/>
        <v>0</v>
      </c>
      <c r="FM35" s="55">
        <f t="shared" si="34"/>
        <v>0</v>
      </c>
      <c r="FN35" s="55">
        <f t="shared" si="34"/>
        <v>0</v>
      </c>
      <c r="FO35" s="55">
        <f t="shared" si="34"/>
        <v>0</v>
      </c>
      <c r="FP35" s="55">
        <f t="shared" si="34"/>
        <v>0</v>
      </c>
      <c r="FQ35" s="55">
        <f t="shared" si="34"/>
        <v>0</v>
      </c>
      <c r="FR35" s="55">
        <f t="shared" si="34"/>
        <v>0</v>
      </c>
      <c r="FS35" s="55">
        <f t="shared" si="34"/>
        <v>0</v>
      </c>
      <c r="FT35" s="4">
        <f t="shared" si="40"/>
        <v>0.11752492507786025</v>
      </c>
      <c r="FU35" s="4">
        <f t="shared" si="40"/>
        <v>918.95399999999995</v>
      </c>
      <c r="FV35" s="4" t="str">
        <f t="shared" si="40"/>
        <v/>
      </c>
      <c r="FW35" s="4">
        <f t="shared" si="40"/>
        <v>0</v>
      </c>
      <c r="FX35" s="4">
        <f t="shared" si="40"/>
        <v>97.937437564883538</v>
      </c>
      <c r="FY35" s="4">
        <f t="shared" si="40"/>
        <v>0</v>
      </c>
      <c r="FZ35" s="4" t="str">
        <f t="shared" si="40"/>
        <v/>
      </c>
      <c r="GA35" s="4">
        <f t="shared" si="40"/>
        <v>0</v>
      </c>
      <c r="GB35" s="4">
        <f t="shared" si="40"/>
        <v>0</v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>
        <f t="shared" si="37"/>
        <v>0</v>
      </c>
      <c r="GM35" s="4">
        <f t="shared" si="37"/>
        <v>0</v>
      </c>
      <c r="GN35" s="4" t="str">
        <f t="shared" si="37"/>
        <v/>
      </c>
      <c r="GO35" s="4" t="str">
        <f t="shared" si="37"/>
        <v/>
      </c>
      <c r="GP35" s="4">
        <f t="shared" si="37"/>
        <v>0</v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100" t="s">
        <v>164</v>
      </c>
      <c r="C36" s="28" t="s">
        <v>165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100" t="s">
        <v>164</v>
      </c>
      <c r="DG36" s="28" t="s">
        <v>165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5">
        <f t="shared" si="44"/>
        <v>0</v>
      </c>
      <c r="EG36" s="55">
        <f t="shared" si="44"/>
        <v>0</v>
      </c>
      <c r="EH36" s="55">
        <f t="shared" si="44"/>
        <v>0</v>
      </c>
      <c r="EI36" s="55">
        <f t="shared" si="44"/>
        <v>0</v>
      </c>
      <c r="EJ36" s="55">
        <f t="shared" si="44"/>
        <v>0</v>
      </c>
      <c r="EK36" s="55">
        <f t="shared" si="44"/>
        <v>0</v>
      </c>
      <c r="EL36" s="55">
        <f t="shared" si="44"/>
        <v>0</v>
      </c>
      <c r="EM36" s="55">
        <f t="shared" si="43"/>
        <v>0</v>
      </c>
      <c r="EN36" s="55">
        <f t="shared" si="43"/>
        <v>0</v>
      </c>
      <c r="EO36" s="55">
        <f t="shared" si="43"/>
        <v>0</v>
      </c>
      <c r="EP36" s="55">
        <f t="shared" si="43"/>
        <v>0</v>
      </c>
      <c r="EQ36" s="55">
        <f t="shared" si="43"/>
        <v>0</v>
      </c>
      <c r="ER36" s="55">
        <f t="shared" si="43"/>
        <v>0</v>
      </c>
      <c r="ES36" s="55">
        <f t="shared" si="43"/>
        <v>0</v>
      </c>
      <c r="ET36" s="55">
        <f t="shared" si="43"/>
        <v>0</v>
      </c>
      <c r="EU36" s="55">
        <f t="shared" si="43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34"/>
        <v>0</v>
      </c>
      <c r="FM36" s="55">
        <f t="shared" si="34"/>
        <v>0</v>
      </c>
      <c r="FN36" s="55">
        <f t="shared" si="34"/>
        <v>0</v>
      </c>
      <c r="FO36" s="55">
        <f t="shared" si="34"/>
        <v>0</v>
      </c>
      <c r="FP36" s="55">
        <f t="shared" si="34"/>
        <v>0</v>
      </c>
      <c r="FQ36" s="55">
        <f t="shared" si="34"/>
        <v>0</v>
      </c>
      <c r="FR36" s="55">
        <f t="shared" si="34"/>
        <v>0</v>
      </c>
      <c r="FS36" s="55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01"/>
      <c r="C37" s="28" t="s">
        <v>144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01"/>
      <c r="DG37" s="28" t="s">
        <v>144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5">
        <f t="shared" si="44"/>
        <v>0</v>
      </c>
      <c r="EG37" s="55">
        <f t="shared" si="44"/>
        <v>0</v>
      </c>
      <c r="EH37" s="55">
        <f t="shared" si="44"/>
        <v>0</v>
      </c>
      <c r="EI37" s="55">
        <f t="shared" si="44"/>
        <v>0</v>
      </c>
      <c r="EJ37" s="55">
        <f t="shared" si="44"/>
        <v>0</v>
      </c>
      <c r="EK37" s="55">
        <f t="shared" si="44"/>
        <v>0</v>
      </c>
      <c r="EL37" s="55">
        <f t="shared" si="44"/>
        <v>0</v>
      </c>
      <c r="EM37" s="55">
        <f t="shared" si="43"/>
        <v>0</v>
      </c>
      <c r="EN37" s="55">
        <f t="shared" si="43"/>
        <v>0</v>
      </c>
      <c r="EO37" s="55">
        <f t="shared" si="43"/>
        <v>0</v>
      </c>
      <c r="EP37" s="55">
        <f t="shared" si="43"/>
        <v>0</v>
      </c>
      <c r="EQ37" s="55">
        <f t="shared" si="43"/>
        <v>0</v>
      </c>
      <c r="ER37" s="55">
        <f t="shared" si="43"/>
        <v>0</v>
      </c>
      <c r="ES37" s="55">
        <f t="shared" si="43"/>
        <v>0</v>
      </c>
      <c r="ET37" s="55">
        <f t="shared" si="43"/>
        <v>0</v>
      </c>
      <c r="EU37" s="55">
        <f t="shared" si="43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34"/>
        <v>0</v>
      </c>
      <c r="FM37" s="55">
        <f t="shared" si="34"/>
        <v>0</v>
      </c>
      <c r="FN37" s="55">
        <f t="shared" si="34"/>
        <v>0</v>
      </c>
      <c r="FO37" s="55">
        <f t="shared" si="34"/>
        <v>0</v>
      </c>
      <c r="FP37" s="55">
        <f t="shared" si="34"/>
        <v>0</v>
      </c>
      <c r="FQ37" s="55">
        <f t="shared" si="34"/>
        <v>0</v>
      </c>
      <c r="FR37" s="55">
        <f t="shared" si="34"/>
        <v>0</v>
      </c>
      <c r="FS37" s="55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01"/>
      <c r="C38" s="28" t="s">
        <v>166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01"/>
      <c r="DG38" s="28" t="s">
        <v>166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5">
        <f t="shared" si="44"/>
        <v>0</v>
      </c>
      <c r="EG38" s="55">
        <f t="shared" si="44"/>
        <v>0</v>
      </c>
      <c r="EH38" s="55">
        <f t="shared" si="44"/>
        <v>0</v>
      </c>
      <c r="EI38" s="55">
        <f t="shared" si="44"/>
        <v>0</v>
      </c>
      <c r="EJ38" s="55">
        <f t="shared" si="44"/>
        <v>0</v>
      </c>
      <c r="EK38" s="55">
        <f t="shared" si="44"/>
        <v>0</v>
      </c>
      <c r="EL38" s="55">
        <f t="shared" si="44"/>
        <v>0</v>
      </c>
      <c r="EM38" s="55">
        <f t="shared" si="43"/>
        <v>0</v>
      </c>
      <c r="EN38" s="55">
        <f t="shared" si="43"/>
        <v>0</v>
      </c>
      <c r="EO38" s="55">
        <f t="shared" si="43"/>
        <v>0</v>
      </c>
      <c r="EP38" s="55">
        <f t="shared" si="43"/>
        <v>0</v>
      </c>
      <c r="EQ38" s="55">
        <f t="shared" si="43"/>
        <v>0</v>
      </c>
      <c r="ER38" s="55">
        <f t="shared" si="43"/>
        <v>0</v>
      </c>
      <c r="ES38" s="55">
        <f t="shared" si="43"/>
        <v>0</v>
      </c>
      <c r="ET38" s="55">
        <f t="shared" si="43"/>
        <v>0</v>
      </c>
      <c r="EU38" s="55">
        <f t="shared" si="43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34"/>
        <v>0</v>
      </c>
      <c r="FM38" s="55">
        <f t="shared" si="34"/>
        <v>0</v>
      </c>
      <c r="FN38" s="55">
        <f t="shared" si="34"/>
        <v>0</v>
      </c>
      <c r="FO38" s="55">
        <f t="shared" si="34"/>
        <v>0</v>
      </c>
      <c r="FP38" s="55">
        <f t="shared" si="34"/>
        <v>0</v>
      </c>
      <c r="FQ38" s="55">
        <f t="shared" si="34"/>
        <v>0</v>
      </c>
      <c r="FR38" s="55">
        <f t="shared" si="34"/>
        <v>0</v>
      </c>
      <c r="FS38" s="55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01"/>
      <c r="C39" s="28" t="s">
        <v>167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01"/>
      <c r="DG39" s="28" t="s">
        <v>167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5">
        <f t="shared" si="44"/>
        <v>0</v>
      </c>
      <c r="EG39" s="55">
        <f t="shared" si="44"/>
        <v>0</v>
      </c>
      <c r="EH39" s="55">
        <f t="shared" si="44"/>
        <v>0</v>
      </c>
      <c r="EI39" s="55">
        <f t="shared" si="44"/>
        <v>0</v>
      </c>
      <c r="EJ39" s="55">
        <f t="shared" si="44"/>
        <v>0</v>
      </c>
      <c r="EK39" s="55">
        <f t="shared" si="44"/>
        <v>0</v>
      </c>
      <c r="EL39" s="55">
        <f t="shared" si="44"/>
        <v>0</v>
      </c>
      <c r="EM39" s="55">
        <f t="shared" si="43"/>
        <v>0</v>
      </c>
      <c r="EN39" s="55">
        <f t="shared" si="43"/>
        <v>0</v>
      </c>
      <c r="EO39" s="55">
        <f t="shared" si="43"/>
        <v>0</v>
      </c>
      <c r="EP39" s="55">
        <f t="shared" si="43"/>
        <v>0</v>
      </c>
      <c r="EQ39" s="55">
        <f t="shared" si="43"/>
        <v>0</v>
      </c>
      <c r="ER39" s="55">
        <f t="shared" si="43"/>
        <v>0</v>
      </c>
      <c r="ES39" s="55">
        <f t="shared" si="43"/>
        <v>0</v>
      </c>
      <c r="ET39" s="55">
        <f t="shared" si="43"/>
        <v>0</v>
      </c>
      <c r="EU39" s="55">
        <f t="shared" si="43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34"/>
        <v>0</v>
      </c>
      <c r="FM39" s="55">
        <f t="shared" si="34"/>
        <v>0</v>
      </c>
      <c r="FN39" s="55">
        <f t="shared" si="34"/>
        <v>0</v>
      </c>
      <c r="FO39" s="55">
        <f t="shared" si="34"/>
        <v>0</v>
      </c>
      <c r="FP39" s="55">
        <f t="shared" si="34"/>
        <v>0</v>
      </c>
      <c r="FQ39" s="55">
        <f t="shared" si="34"/>
        <v>0</v>
      </c>
      <c r="FR39" s="55">
        <f t="shared" si="34"/>
        <v>0</v>
      </c>
      <c r="FS39" s="55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02"/>
      <c r="C40" s="28" t="s">
        <v>168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02"/>
      <c r="DG40" s="28" t="s">
        <v>168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5">
        <f t="shared" si="44"/>
        <v>0</v>
      </c>
      <c r="EG40" s="55">
        <f t="shared" si="44"/>
        <v>0</v>
      </c>
      <c r="EH40" s="55">
        <f t="shared" si="44"/>
        <v>0</v>
      </c>
      <c r="EI40" s="55">
        <f t="shared" si="44"/>
        <v>0</v>
      </c>
      <c r="EJ40" s="55">
        <f t="shared" si="44"/>
        <v>0</v>
      </c>
      <c r="EK40" s="55">
        <f t="shared" si="44"/>
        <v>0</v>
      </c>
      <c r="EL40" s="55">
        <f t="shared" si="44"/>
        <v>0</v>
      </c>
      <c r="EM40" s="55">
        <f t="shared" si="43"/>
        <v>0</v>
      </c>
      <c r="EN40" s="55">
        <f t="shared" si="43"/>
        <v>0</v>
      </c>
      <c r="EO40" s="55">
        <f t="shared" si="43"/>
        <v>0</v>
      </c>
      <c r="EP40" s="55">
        <f t="shared" si="43"/>
        <v>0</v>
      </c>
      <c r="EQ40" s="55">
        <f t="shared" si="43"/>
        <v>0</v>
      </c>
      <c r="ER40" s="55">
        <f t="shared" si="43"/>
        <v>0</v>
      </c>
      <c r="ES40" s="55">
        <f t="shared" si="43"/>
        <v>0</v>
      </c>
      <c r="ET40" s="55">
        <f t="shared" si="43"/>
        <v>0</v>
      </c>
      <c r="EU40" s="55">
        <f t="shared" si="43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34"/>
        <v>0</v>
      </c>
      <c r="FM40" s="55">
        <f t="shared" si="34"/>
        <v>0</v>
      </c>
      <c r="FN40" s="55">
        <f t="shared" si="34"/>
        <v>0</v>
      </c>
      <c r="FO40" s="55">
        <f t="shared" si="34"/>
        <v>0</v>
      </c>
      <c r="FP40" s="55">
        <f t="shared" si="34"/>
        <v>0</v>
      </c>
      <c r="FQ40" s="55">
        <f t="shared" si="34"/>
        <v>0</v>
      </c>
      <c r="FR40" s="55">
        <f t="shared" si="34"/>
        <v>0</v>
      </c>
      <c r="FS40" s="55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2">
        <v>30100048</v>
      </c>
      <c r="B41" s="100" t="s">
        <v>169</v>
      </c>
      <c r="C41" s="28" t="s">
        <v>146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100" t="s">
        <v>169</v>
      </c>
      <c r="DG41" s="28" t="s">
        <v>146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4"/>
        <v>0</v>
      </c>
      <c r="DX41" s="5">
        <f t="shared" si="44"/>
        <v>0</v>
      </c>
      <c r="DY41" s="5">
        <f t="shared" si="44"/>
        <v>0</v>
      </c>
      <c r="DZ41" s="5">
        <f t="shared" si="44"/>
        <v>0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5">
        <f t="shared" si="44"/>
        <v>0</v>
      </c>
      <c r="EG41" s="55">
        <f t="shared" si="44"/>
        <v>0</v>
      </c>
      <c r="EH41" s="55">
        <f t="shared" si="44"/>
        <v>0</v>
      </c>
      <c r="EI41" s="55">
        <f t="shared" si="44"/>
        <v>0</v>
      </c>
      <c r="EJ41" s="55">
        <f t="shared" si="44"/>
        <v>0</v>
      </c>
      <c r="EK41" s="55">
        <f t="shared" si="44"/>
        <v>0</v>
      </c>
      <c r="EL41" s="55">
        <f t="shared" si="44"/>
        <v>0</v>
      </c>
      <c r="EM41" s="55">
        <f t="shared" si="43"/>
        <v>0</v>
      </c>
      <c r="EN41" s="55">
        <f t="shared" si="43"/>
        <v>0</v>
      </c>
      <c r="EO41" s="55">
        <f t="shared" si="43"/>
        <v>0</v>
      </c>
      <c r="EP41" s="55">
        <f t="shared" si="43"/>
        <v>0</v>
      </c>
      <c r="EQ41" s="55">
        <f t="shared" si="43"/>
        <v>0</v>
      </c>
      <c r="ER41" s="55">
        <f t="shared" si="43"/>
        <v>0</v>
      </c>
      <c r="ES41" s="55">
        <f t="shared" si="43"/>
        <v>0</v>
      </c>
      <c r="ET41" s="55">
        <f t="shared" si="43"/>
        <v>0</v>
      </c>
      <c r="EU41" s="55">
        <f t="shared" si="43"/>
        <v>0</v>
      </c>
      <c r="EV41" s="55">
        <f t="shared" si="43"/>
        <v>0</v>
      </c>
      <c r="EW41" s="55">
        <f t="shared" si="43"/>
        <v>0</v>
      </c>
      <c r="EX41" s="55">
        <f t="shared" si="43"/>
        <v>0</v>
      </c>
      <c r="EY41" s="55">
        <f t="shared" si="43"/>
        <v>0</v>
      </c>
      <c r="EZ41" s="55">
        <f t="shared" si="43"/>
        <v>0</v>
      </c>
      <c r="FA41" s="55">
        <f t="shared" si="43"/>
        <v>0</v>
      </c>
      <c r="FB41" s="55">
        <f t="shared" si="43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34"/>
        <v>0</v>
      </c>
      <c r="FM41" s="55">
        <f t="shared" si="34"/>
        <v>0</v>
      </c>
      <c r="FN41" s="55">
        <f t="shared" si="34"/>
        <v>0</v>
      </c>
      <c r="FO41" s="55">
        <f t="shared" si="34"/>
        <v>0</v>
      </c>
      <c r="FP41" s="55">
        <f t="shared" si="34"/>
        <v>0</v>
      </c>
      <c r="FQ41" s="55">
        <f t="shared" si="34"/>
        <v>0</v>
      </c>
      <c r="FR41" s="55">
        <f t="shared" si="34"/>
        <v>0</v>
      </c>
      <c r="FS41" s="55">
        <f t="shared" ref="FM41:FS104" si="49">BO41+BO196</f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 t="str">
        <f t="shared" si="46"/>
        <v/>
      </c>
      <c r="GN41" s="4" t="str">
        <f t="shared" si="46"/>
        <v/>
      </c>
      <c r="GO41" s="4" t="str">
        <f t="shared" si="46"/>
        <v/>
      </c>
      <c r="GP41" s="4" t="str">
        <f t="shared" si="46"/>
        <v/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2">
        <v>30100047</v>
      </c>
      <c r="B42" s="102"/>
      <c r="C42" s="28" t="s">
        <v>170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7"/>
        <v/>
      </c>
      <c r="BQ42" s="4" t="str">
        <f t="shared" si="47"/>
        <v/>
      </c>
      <c r="BR42" s="4" t="str">
        <f t="shared" si="47"/>
        <v/>
      </c>
      <c r="BS42" s="4">
        <f t="shared" si="47"/>
        <v>0</v>
      </c>
      <c r="BT42" s="4" t="str">
        <f t="shared" si="47"/>
        <v/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 t="str">
        <f t="shared" si="47"/>
        <v/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 t="str">
        <f t="shared" si="45"/>
        <v/>
      </c>
      <c r="CI42" s="4" t="str">
        <f t="shared" si="45"/>
        <v/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02"/>
      <c r="DG42" s="28" t="s">
        <v>170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5">
        <f t="shared" si="44"/>
        <v>0</v>
      </c>
      <c r="EG42" s="55">
        <f t="shared" si="44"/>
        <v>0</v>
      </c>
      <c r="EH42" s="55">
        <f t="shared" si="44"/>
        <v>0</v>
      </c>
      <c r="EI42" s="55">
        <f t="shared" si="44"/>
        <v>0</v>
      </c>
      <c r="EJ42" s="55">
        <f t="shared" si="44"/>
        <v>0</v>
      </c>
      <c r="EK42" s="55">
        <f t="shared" si="44"/>
        <v>0</v>
      </c>
      <c r="EL42" s="55">
        <f t="shared" si="44"/>
        <v>0</v>
      </c>
      <c r="EM42" s="55">
        <f t="shared" si="43"/>
        <v>0</v>
      </c>
      <c r="EN42" s="55">
        <f t="shared" si="43"/>
        <v>0</v>
      </c>
      <c r="EO42" s="55">
        <f t="shared" si="43"/>
        <v>0</v>
      </c>
      <c r="EP42" s="55">
        <f t="shared" si="43"/>
        <v>0</v>
      </c>
      <c r="EQ42" s="55">
        <f t="shared" si="43"/>
        <v>0</v>
      </c>
      <c r="ER42" s="55">
        <f t="shared" si="43"/>
        <v>0</v>
      </c>
      <c r="ES42" s="55">
        <f t="shared" si="43"/>
        <v>0</v>
      </c>
      <c r="ET42" s="55">
        <f t="shared" si="43"/>
        <v>0</v>
      </c>
      <c r="EU42" s="55">
        <f t="shared" si="43"/>
        <v>0</v>
      </c>
      <c r="EV42" s="55">
        <f t="shared" si="43"/>
        <v>0</v>
      </c>
      <c r="EW42" s="55">
        <f t="shared" si="43"/>
        <v>0</v>
      </c>
      <c r="EX42" s="55">
        <f t="shared" si="43"/>
        <v>0</v>
      </c>
      <c r="EY42" s="55">
        <f t="shared" si="43"/>
        <v>0</v>
      </c>
      <c r="EZ42" s="55">
        <f t="shared" si="43"/>
        <v>0</v>
      </c>
      <c r="FA42" s="55">
        <f t="shared" si="43"/>
        <v>0</v>
      </c>
      <c r="FB42" s="55">
        <f t="shared" si="43"/>
        <v>0</v>
      </c>
      <c r="FC42" s="55">
        <f t="shared" si="42"/>
        <v>0</v>
      </c>
      <c r="FD42" s="55">
        <f t="shared" si="42"/>
        <v>0</v>
      </c>
      <c r="FE42" s="55">
        <f t="shared" si="42"/>
        <v>0</v>
      </c>
      <c r="FF42" s="55">
        <f t="shared" si="42"/>
        <v>0</v>
      </c>
      <c r="FG42" s="55">
        <f t="shared" si="42"/>
        <v>0</v>
      </c>
      <c r="FH42" s="55">
        <f t="shared" ref="FC42:FO105" si="50">BD42+BD197</f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50"/>
        <v>0</v>
      </c>
      <c r="FM42" s="55">
        <f t="shared" si="49"/>
        <v>0</v>
      </c>
      <c r="FN42" s="55">
        <f t="shared" si="49"/>
        <v>0</v>
      </c>
      <c r="FO42" s="55">
        <f t="shared" si="49"/>
        <v>0</v>
      </c>
      <c r="FP42" s="55">
        <f t="shared" si="49"/>
        <v>0</v>
      </c>
      <c r="FQ42" s="55">
        <f t="shared" si="49"/>
        <v>0</v>
      </c>
      <c r="FR42" s="55">
        <f t="shared" si="49"/>
        <v>0</v>
      </c>
      <c r="FS42" s="55">
        <f t="shared" si="4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 t="str">
        <f t="shared" si="46"/>
        <v/>
      </c>
      <c r="GM42" s="4" t="str">
        <f t="shared" si="46"/>
        <v/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2">
        <v>30100064</v>
      </c>
      <c r="B43" s="81" t="s">
        <v>171</v>
      </c>
      <c r="C43" s="28" t="s">
        <v>172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81" t="s">
        <v>171</v>
      </c>
      <c r="DG43" s="28" t="s">
        <v>172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5">
        <f t="shared" si="44"/>
        <v>0</v>
      </c>
      <c r="EG43" s="55">
        <f t="shared" si="44"/>
        <v>0</v>
      </c>
      <c r="EH43" s="55">
        <f t="shared" si="44"/>
        <v>0</v>
      </c>
      <c r="EI43" s="55">
        <f t="shared" si="44"/>
        <v>0</v>
      </c>
      <c r="EJ43" s="55">
        <f t="shared" si="44"/>
        <v>0</v>
      </c>
      <c r="EK43" s="55">
        <f t="shared" si="44"/>
        <v>0</v>
      </c>
      <c r="EL43" s="55">
        <f t="shared" si="44"/>
        <v>0</v>
      </c>
      <c r="EM43" s="55">
        <f t="shared" si="43"/>
        <v>0</v>
      </c>
      <c r="EN43" s="55">
        <f t="shared" si="43"/>
        <v>0</v>
      </c>
      <c r="EO43" s="55">
        <f t="shared" si="43"/>
        <v>0</v>
      </c>
      <c r="EP43" s="55">
        <f t="shared" si="43"/>
        <v>0</v>
      </c>
      <c r="EQ43" s="55">
        <f t="shared" si="43"/>
        <v>0</v>
      </c>
      <c r="ER43" s="55">
        <f t="shared" si="43"/>
        <v>0</v>
      </c>
      <c r="ES43" s="55">
        <f t="shared" si="43"/>
        <v>0</v>
      </c>
      <c r="ET43" s="55">
        <f t="shared" si="43"/>
        <v>0</v>
      </c>
      <c r="EU43" s="55">
        <f t="shared" si="43"/>
        <v>0</v>
      </c>
      <c r="EV43" s="55">
        <f t="shared" si="43"/>
        <v>0</v>
      </c>
      <c r="EW43" s="55">
        <f t="shared" si="43"/>
        <v>0</v>
      </c>
      <c r="EX43" s="55">
        <f t="shared" si="43"/>
        <v>0</v>
      </c>
      <c r="EY43" s="55">
        <f t="shared" si="43"/>
        <v>0</v>
      </c>
      <c r="EZ43" s="55">
        <f t="shared" si="43"/>
        <v>0</v>
      </c>
      <c r="FA43" s="55">
        <f t="shared" si="43"/>
        <v>0</v>
      </c>
      <c r="FB43" s="55">
        <f t="shared" si="43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50"/>
        <v>0</v>
      </c>
      <c r="FM43" s="55">
        <f t="shared" si="49"/>
        <v>0</v>
      </c>
      <c r="FN43" s="55">
        <f t="shared" si="49"/>
        <v>0</v>
      </c>
      <c r="FO43" s="55">
        <f t="shared" si="49"/>
        <v>0</v>
      </c>
      <c r="FP43" s="55">
        <f t="shared" si="49"/>
        <v>0</v>
      </c>
      <c r="FQ43" s="55">
        <f t="shared" si="49"/>
        <v>0</v>
      </c>
      <c r="FR43" s="55">
        <f t="shared" si="49"/>
        <v>0</v>
      </c>
      <c r="FS43" s="55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2">
        <v>30100049</v>
      </c>
      <c r="B44" s="100" t="s">
        <v>173</v>
      </c>
      <c r="C44" s="28" t="s">
        <v>174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100" t="s">
        <v>173</v>
      </c>
      <c r="DG44" s="28" t="s">
        <v>174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5">
        <f t="shared" si="44"/>
        <v>0</v>
      </c>
      <c r="EG44" s="55">
        <f t="shared" si="44"/>
        <v>0</v>
      </c>
      <c r="EH44" s="55">
        <f t="shared" si="44"/>
        <v>0</v>
      </c>
      <c r="EI44" s="55">
        <f t="shared" si="44"/>
        <v>0</v>
      </c>
      <c r="EJ44" s="55">
        <f t="shared" si="44"/>
        <v>0</v>
      </c>
      <c r="EK44" s="55">
        <f t="shared" si="44"/>
        <v>0</v>
      </c>
      <c r="EL44" s="55">
        <f t="shared" si="44"/>
        <v>0</v>
      </c>
      <c r="EM44" s="55">
        <f t="shared" si="43"/>
        <v>0</v>
      </c>
      <c r="EN44" s="55">
        <f t="shared" si="43"/>
        <v>0</v>
      </c>
      <c r="EO44" s="55">
        <f t="shared" si="43"/>
        <v>0</v>
      </c>
      <c r="EP44" s="55">
        <f t="shared" si="43"/>
        <v>0</v>
      </c>
      <c r="EQ44" s="55">
        <f t="shared" si="43"/>
        <v>0</v>
      </c>
      <c r="ER44" s="55">
        <f t="shared" si="43"/>
        <v>0</v>
      </c>
      <c r="ES44" s="55">
        <f t="shared" si="43"/>
        <v>0</v>
      </c>
      <c r="ET44" s="55">
        <f t="shared" si="43"/>
        <v>0</v>
      </c>
      <c r="EU44" s="55">
        <f t="shared" si="43"/>
        <v>0</v>
      </c>
      <c r="EV44" s="55">
        <f t="shared" si="43"/>
        <v>0</v>
      </c>
      <c r="EW44" s="55">
        <f t="shared" si="43"/>
        <v>0</v>
      </c>
      <c r="EX44" s="55">
        <f t="shared" si="43"/>
        <v>0</v>
      </c>
      <c r="EY44" s="55">
        <f t="shared" si="43"/>
        <v>0</v>
      </c>
      <c r="EZ44" s="55">
        <f t="shared" si="43"/>
        <v>0</v>
      </c>
      <c r="FA44" s="55">
        <f t="shared" si="43"/>
        <v>0</v>
      </c>
      <c r="FB44" s="55">
        <f t="shared" si="43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0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50"/>
        <v>0</v>
      </c>
      <c r="FM44" s="55">
        <f t="shared" si="49"/>
        <v>0</v>
      </c>
      <c r="FN44" s="55">
        <f t="shared" si="49"/>
        <v>0</v>
      </c>
      <c r="FO44" s="55">
        <f t="shared" si="49"/>
        <v>0</v>
      </c>
      <c r="FP44" s="55">
        <f t="shared" si="49"/>
        <v>0</v>
      </c>
      <c r="FQ44" s="55">
        <f t="shared" si="49"/>
        <v>0</v>
      </c>
      <c r="FR44" s="55">
        <f t="shared" si="49"/>
        <v>0</v>
      </c>
      <c r="FS44" s="55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2">
        <v>30100050</v>
      </c>
      <c r="B45" s="101"/>
      <c r="C45" s="28" t="s">
        <v>148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8">
        <v>30100050</v>
      </c>
      <c r="DF45" s="101"/>
      <c r="DG45" s="28" t="s">
        <v>148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5">
        <f t="shared" si="44"/>
        <v>0</v>
      </c>
      <c r="EG45" s="55">
        <f t="shared" si="44"/>
        <v>0</v>
      </c>
      <c r="EH45" s="55">
        <f t="shared" si="44"/>
        <v>0</v>
      </c>
      <c r="EI45" s="55">
        <f t="shared" si="44"/>
        <v>0</v>
      </c>
      <c r="EJ45" s="55">
        <f t="shared" si="44"/>
        <v>0</v>
      </c>
      <c r="EK45" s="55">
        <f t="shared" si="44"/>
        <v>0</v>
      </c>
      <c r="EL45" s="55">
        <f t="shared" si="44"/>
        <v>0</v>
      </c>
      <c r="EM45" s="55">
        <f t="shared" si="43"/>
        <v>0</v>
      </c>
      <c r="EN45" s="55">
        <f t="shared" si="43"/>
        <v>0</v>
      </c>
      <c r="EO45" s="55">
        <f t="shared" si="43"/>
        <v>0</v>
      </c>
      <c r="EP45" s="55">
        <f t="shared" si="43"/>
        <v>0</v>
      </c>
      <c r="EQ45" s="55">
        <f t="shared" si="43"/>
        <v>0</v>
      </c>
      <c r="ER45" s="55">
        <f t="shared" si="43"/>
        <v>0</v>
      </c>
      <c r="ES45" s="55">
        <f t="shared" si="43"/>
        <v>0</v>
      </c>
      <c r="ET45" s="55">
        <f t="shared" si="43"/>
        <v>0</v>
      </c>
      <c r="EU45" s="55">
        <f t="shared" si="43"/>
        <v>0</v>
      </c>
      <c r="EV45" s="55">
        <f t="shared" si="43"/>
        <v>0</v>
      </c>
      <c r="EW45" s="55">
        <f t="shared" si="43"/>
        <v>0</v>
      </c>
      <c r="EX45" s="55">
        <f t="shared" si="43"/>
        <v>0</v>
      </c>
      <c r="EY45" s="55">
        <f t="shared" si="43"/>
        <v>0</v>
      </c>
      <c r="EZ45" s="55">
        <f t="shared" si="43"/>
        <v>0</v>
      </c>
      <c r="FA45" s="55">
        <f t="shared" si="43"/>
        <v>0</v>
      </c>
      <c r="FB45" s="55">
        <f t="shared" si="43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50"/>
        <v>0</v>
      </c>
      <c r="FM45" s="55">
        <f t="shared" si="49"/>
        <v>0</v>
      </c>
      <c r="FN45" s="55">
        <f t="shared" si="49"/>
        <v>0</v>
      </c>
      <c r="FO45" s="55">
        <f t="shared" si="49"/>
        <v>0</v>
      </c>
      <c r="FP45" s="55">
        <f t="shared" si="49"/>
        <v>0</v>
      </c>
      <c r="FQ45" s="55">
        <f t="shared" si="49"/>
        <v>0</v>
      </c>
      <c r="FR45" s="55">
        <f t="shared" si="49"/>
        <v>0</v>
      </c>
      <c r="FS45" s="55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2">
        <v>30100051</v>
      </c>
      <c r="B46" s="100" t="s">
        <v>175</v>
      </c>
      <c r="C46" s="28" t="s">
        <v>148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100" t="s">
        <v>175</v>
      </c>
      <c r="DG46" s="28" t="s">
        <v>148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5">
        <f t="shared" si="44"/>
        <v>0</v>
      </c>
      <c r="EG46" s="55">
        <f t="shared" si="44"/>
        <v>0</v>
      </c>
      <c r="EH46" s="55">
        <f t="shared" si="44"/>
        <v>0</v>
      </c>
      <c r="EI46" s="55">
        <f t="shared" si="44"/>
        <v>0</v>
      </c>
      <c r="EJ46" s="55">
        <f t="shared" si="44"/>
        <v>0</v>
      </c>
      <c r="EK46" s="55">
        <f t="shared" si="44"/>
        <v>0</v>
      </c>
      <c r="EL46" s="55">
        <f t="shared" si="44"/>
        <v>0</v>
      </c>
      <c r="EM46" s="55">
        <f t="shared" si="43"/>
        <v>0</v>
      </c>
      <c r="EN46" s="55">
        <f t="shared" si="43"/>
        <v>0</v>
      </c>
      <c r="EO46" s="55">
        <f t="shared" si="43"/>
        <v>0</v>
      </c>
      <c r="EP46" s="55">
        <f t="shared" si="43"/>
        <v>0</v>
      </c>
      <c r="EQ46" s="55">
        <f t="shared" si="43"/>
        <v>0</v>
      </c>
      <c r="ER46" s="55">
        <f t="shared" si="43"/>
        <v>0</v>
      </c>
      <c r="ES46" s="55">
        <f t="shared" si="43"/>
        <v>0</v>
      </c>
      <c r="ET46" s="55">
        <f t="shared" si="43"/>
        <v>0</v>
      </c>
      <c r="EU46" s="55">
        <f t="shared" si="43"/>
        <v>0</v>
      </c>
      <c r="EV46" s="55">
        <f t="shared" si="43"/>
        <v>0</v>
      </c>
      <c r="EW46" s="55">
        <f t="shared" si="43"/>
        <v>0</v>
      </c>
      <c r="EX46" s="55">
        <f t="shared" si="43"/>
        <v>0</v>
      </c>
      <c r="EY46" s="55">
        <f t="shared" si="43"/>
        <v>0</v>
      </c>
      <c r="EZ46" s="55">
        <f t="shared" si="43"/>
        <v>0</v>
      </c>
      <c r="FA46" s="55">
        <f t="shared" si="43"/>
        <v>0</v>
      </c>
      <c r="FB46" s="55">
        <f t="shared" si="43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50"/>
        <v>0</v>
      </c>
      <c r="FM46" s="55">
        <f t="shared" si="50"/>
        <v>0</v>
      </c>
      <c r="FN46" s="55">
        <f t="shared" si="50"/>
        <v>0</v>
      </c>
      <c r="FO46" s="55">
        <f t="shared" si="50"/>
        <v>0</v>
      </c>
      <c r="FP46" s="55">
        <f t="shared" si="49"/>
        <v>0</v>
      </c>
      <c r="FQ46" s="55">
        <f t="shared" si="49"/>
        <v>0</v>
      </c>
      <c r="FR46" s="55">
        <f t="shared" si="49"/>
        <v>0</v>
      </c>
      <c r="FS46" s="55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2">
        <v>30100052</v>
      </c>
      <c r="B47" s="102"/>
      <c r="C47" s="28" t="s">
        <v>146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02"/>
      <c r="DG47" s="28" t="s">
        <v>146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5">
        <f t="shared" si="44"/>
        <v>0</v>
      </c>
      <c r="EG47" s="55">
        <f t="shared" si="44"/>
        <v>0</v>
      </c>
      <c r="EH47" s="55">
        <f t="shared" si="44"/>
        <v>0</v>
      </c>
      <c r="EI47" s="55">
        <f t="shared" si="44"/>
        <v>0</v>
      </c>
      <c r="EJ47" s="55">
        <f t="shared" si="44"/>
        <v>0</v>
      </c>
      <c r="EK47" s="55">
        <f t="shared" si="44"/>
        <v>0</v>
      </c>
      <c r="EL47" s="55">
        <f t="shared" si="44"/>
        <v>0</v>
      </c>
      <c r="EM47" s="55">
        <f t="shared" si="43"/>
        <v>0</v>
      </c>
      <c r="EN47" s="55">
        <f t="shared" si="43"/>
        <v>0</v>
      </c>
      <c r="EO47" s="55">
        <f t="shared" si="43"/>
        <v>0</v>
      </c>
      <c r="EP47" s="55">
        <f t="shared" si="43"/>
        <v>0</v>
      </c>
      <c r="EQ47" s="55">
        <f t="shared" si="43"/>
        <v>0</v>
      </c>
      <c r="ER47" s="55">
        <f t="shared" si="43"/>
        <v>0</v>
      </c>
      <c r="ES47" s="55">
        <f t="shared" si="43"/>
        <v>0</v>
      </c>
      <c r="ET47" s="55">
        <f t="shared" si="43"/>
        <v>0</v>
      </c>
      <c r="EU47" s="55">
        <f t="shared" si="43"/>
        <v>0</v>
      </c>
      <c r="EV47" s="55">
        <f t="shared" si="43"/>
        <v>0</v>
      </c>
      <c r="EW47" s="55">
        <f t="shared" si="43"/>
        <v>0</v>
      </c>
      <c r="EX47" s="55">
        <f t="shared" si="43"/>
        <v>0</v>
      </c>
      <c r="EY47" s="55">
        <f t="shared" si="43"/>
        <v>0</v>
      </c>
      <c r="EZ47" s="55">
        <f t="shared" si="43"/>
        <v>0</v>
      </c>
      <c r="FA47" s="55">
        <f t="shared" si="43"/>
        <v>0</v>
      </c>
      <c r="FB47" s="55">
        <f t="shared" si="43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50"/>
        <v>0</v>
      </c>
      <c r="FM47" s="55">
        <f t="shared" si="50"/>
        <v>0</v>
      </c>
      <c r="FN47" s="55">
        <f t="shared" si="50"/>
        <v>0</v>
      </c>
      <c r="FO47" s="55">
        <f t="shared" si="50"/>
        <v>0</v>
      </c>
      <c r="FP47" s="55">
        <f t="shared" si="49"/>
        <v>0</v>
      </c>
      <c r="FQ47" s="55">
        <f t="shared" si="49"/>
        <v>0</v>
      </c>
      <c r="FR47" s="55">
        <f t="shared" si="49"/>
        <v>0</v>
      </c>
      <c r="FS47" s="55">
        <f t="shared" si="4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 t="str">
        <f t="shared" si="46"/>
        <v/>
      </c>
      <c r="GM47" s="4" t="str">
        <f t="shared" si="46"/>
        <v/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 t="str">
        <f t="shared" si="46"/>
        <v/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01" t="s">
        <v>176</v>
      </c>
      <c r="C48" s="28" t="s">
        <v>163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01" t="s">
        <v>176</v>
      </c>
      <c r="DG48" s="28" t="s">
        <v>163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0</v>
      </c>
      <c r="EG48" s="55">
        <f t="shared" si="54"/>
        <v>0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3"/>
        <v>0</v>
      </c>
      <c r="EP48" s="55">
        <f t="shared" si="43"/>
        <v>0</v>
      </c>
      <c r="EQ48" s="55">
        <f t="shared" si="43"/>
        <v>0</v>
      </c>
      <c r="ER48" s="55">
        <f t="shared" si="43"/>
        <v>0</v>
      </c>
      <c r="ES48" s="55">
        <f t="shared" si="43"/>
        <v>0</v>
      </c>
      <c r="ET48" s="55">
        <f t="shared" si="43"/>
        <v>0</v>
      </c>
      <c r="EU48" s="55">
        <f t="shared" si="43"/>
        <v>0</v>
      </c>
      <c r="EV48" s="55">
        <f t="shared" si="43"/>
        <v>0</v>
      </c>
      <c r="EW48" s="55">
        <f t="shared" si="43"/>
        <v>0</v>
      </c>
      <c r="EX48" s="55">
        <f t="shared" si="43"/>
        <v>0</v>
      </c>
      <c r="EY48" s="55">
        <f t="shared" si="43"/>
        <v>0</v>
      </c>
      <c r="EZ48" s="55">
        <f t="shared" si="43"/>
        <v>0</v>
      </c>
      <c r="FA48" s="55">
        <f t="shared" si="43"/>
        <v>0</v>
      </c>
      <c r="FB48" s="55">
        <f t="shared" si="43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50"/>
        <v>0</v>
      </c>
      <c r="FM48" s="55">
        <f t="shared" si="50"/>
        <v>0</v>
      </c>
      <c r="FN48" s="55">
        <f t="shared" si="50"/>
        <v>0</v>
      </c>
      <c r="FO48" s="55">
        <f t="shared" si="50"/>
        <v>0</v>
      </c>
      <c r="FP48" s="55">
        <f t="shared" si="49"/>
        <v>0</v>
      </c>
      <c r="FQ48" s="55">
        <f t="shared" si="49"/>
        <v>0</v>
      </c>
      <c r="FR48" s="55">
        <f t="shared" si="49"/>
        <v>0</v>
      </c>
      <c r="FS48" s="55">
        <f t="shared" si="4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 t="str">
        <f t="shared" si="46"/>
        <v/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 t="str">
        <f t="shared" si="46"/>
        <v/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2">
        <v>30100002</v>
      </c>
      <c r="B49" s="102"/>
      <c r="C49" s="28" t="s">
        <v>177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02"/>
      <c r="DG49" s="28" t="s">
        <v>177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0</v>
      </c>
      <c r="EG49" s="55">
        <f t="shared" si="54"/>
        <v>0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0</v>
      </c>
      <c r="EO49" s="55">
        <f t="shared" si="43"/>
        <v>0</v>
      </c>
      <c r="EP49" s="55">
        <f t="shared" si="43"/>
        <v>0</v>
      </c>
      <c r="EQ49" s="55">
        <f t="shared" si="43"/>
        <v>0</v>
      </c>
      <c r="ER49" s="55">
        <f t="shared" si="43"/>
        <v>0</v>
      </c>
      <c r="ES49" s="55">
        <f t="shared" si="43"/>
        <v>0</v>
      </c>
      <c r="ET49" s="55">
        <f t="shared" si="43"/>
        <v>0</v>
      </c>
      <c r="EU49" s="55">
        <f t="shared" si="43"/>
        <v>0</v>
      </c>
      <c r="EV49" s="55">
        <f t="shared" si="43"/>
        <v>0</v>
      </c>
      <c r="EW49" s="55">
        <f t="shared" si="43"/>
        <v>0</v>
      </c>
      <c r="EX49" s="55">
        <f t="shared" si="43"/>
        <v>0</v>
      </c>
      <c r="EY49" s="55">
        <f t="shared" si="43"/>
        <v>0</v>
      </c>
      <c r="EZ49" s="55">
        <f t="shared" si="43"/>
        <v>0</v>
      </c>
      <c r="FA49" s="55">
        <f t="shared" si="43"/>
        <v>0</v>
      </c>
      <c r="FB49" s="55">
        <f t="shared" si="43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50"/>
        <v>0</v>
      </c>
      <c r="FM49" s="55">
        <f t="shared" si="50"/>
        <v>0</v>
      </c>
      <c r="FN49" s="55">
        <f t="shared" si="50"/>
        <v>0</v>
      </c>
      <c r="FO49" s="55">
        <f t="shared" si="50"/>
        <v>0</v>
      </c>
      <c r="FP49" s="55">
        <f t="shared" si="49"/>
        <v>0</v>
      </c>
      <c r="FQ49" s="55">
        <f t="shared" si="49"/>
        <v>0</v>
      </c>
      <c r="FR49" s="55">
        <f t="shared" si="49"/>
        <v>0</v>
      </c>
      <c r="FS49" s="55">
        <f t="shared" si="4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 t="str">
        <f t="shared" si="46"/>
        <v/>
      </c>
      <c r="GM49" s="4" t="str">
        <f t="shared" si="46"/>
        <v/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 t="str">
        <f t="shared" si="46"/>
        <v/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01" t="s">
        <v>178</v>
      </c>
      <c r="C50" s="28" t="s">
        <v>179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01" t="s">
        <v>178</v>
      </c>
      <c r="DG50" s="28" t="s">
        <v>179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C113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50"/>
        <v>0</v>
      </c>
      <c r="FM50" s="55">
        <f t="shared" si="50"/>
        <v>0</v>
      </c>
      <c r="FN50" s="55">
        <f t="shared" si="50"/>
        <v>0</v>
      </c>
      <c r="FO50" s="55">
        <f t="shared" si="50"/>
        <v>0</v>
      </c>
      <c r="FP50" s="55">
        <f t="shared" si="49"/>
        <v>0</v>
      </c>
      <c r="FQ50" s="55">
        <f t="shared" si="49"/>
        <v>0</v>
      </c>
      <c r="FR50" s="55">
        <f t="shared" si="49"/>
        <v>0</v>
      </c>
      <c r="FS50" s="55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02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02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0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0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50"/>
        <v>0</v>
      </c>
      <c r="FM51" s="55">
        <f t="shared" si="50"/>
        <v>0</v>
      </c>
      <c r="FN51" s="55">
        <f t="shared" si="50"/>
        <v>0</v>
      </c>
      <c r="FO51" s="55">
        <f t="shared" si="50"/>
        <v>0</v>
      </c>
      <c r="FP51" s="55">
        <f t="shared" si="49"/>
        <v>0</v>
      </c>
      <c r="FQ51" s="55">
        <f t="shared" si="49"/>
        <v>0</v>
      </c>
      <c r="FR51" s="55">
        <f t="shared" si="49"/>
        <v>0</v>
      </c>
      <c r="FS51" s="55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2">
        <v>30200006</v>
      </c>
      <c r="B52" s="100" t="s">
        <v>180</v>
      </c>
      <c r="C52" s="28" t="s">
        <v>181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100" t="s">
        <v>180</v>
      </c>
      <c r="DG52" s="28" t="s">
        <v>181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0</v>
      </c>
      <c r="EG52" s="55">
        <f t="shared" si="54"/>
        <v>0</v>
      </c>
      <c r="EH52" s="55">
        <f t="shared" si="54"/>
        <v>0</v>
      </c>
      <c r="EI52" s="55">
        <f t="shared" si="54"/>
        <v>0</v>
      </c>
      <c r="EJ52" s="55">
        <f t="shared" si="54"/>
        <v>0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0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0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0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50"/>
        <v>0</v>
      </c>
      <c r="FM52" s="55">
        <f t="shared" si="50"/>
        <v>0</v>
      </c>
      <c r="FN52" s="55">
        <f t="shared" si="50"/>
        <v>0</v>
      </c>
      <c r="FO52" s="55">
        <f t="shared" si="50"/>
        <v>0</v>
      </c>
      <c r="FP52" s="55">
        <f t="shared" si="49"/>
        <v>0</v>
      </c>
      <c r="FQ52" s="55">
        <f t="shared" si="49"/>
        <v>0</v>
      </c>
      <c r="FR52" s="55">
        <f t="shared" si="49"/>
        <v>0</v>
      </c>
      <c r="FS52" s="55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2">
        <v>30200005</v>
      </c>
      <c r="B53" s="102"/>
      <c r="C53" s="28" t="s">
        <v>174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02"/>
      <c r="DG53" s="28" t="s">
        <v>174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0</v>
      </c>
      <c r="EG53" s="55">
        <f t="shared" si="54"/>
        <v>0</v>
      </c>
      <c r="EH53" s="55">
        <f t="shared" si="54"/>
        <v>0</v>
      </c>
      <c r="EI53" s="55">
        <f t="shared" si="54"/>
        <v>0</v>
      </c>
      <c r="EJ53" s="55">
        <f t="shared" si="54"/>
        <v>0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0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50"/>
        <v>0</v>
      </c>
      <c r="FM53" s="55">
        <f t="shared" si="50"/>
        <v>0</v>
      </c>
      <c r="FN53" s="55">
        <f t="shared" si="50"/>
        <v>0</v>
      </c>
      <c r="FO53" s="55">
        <f t="shared" si="50"/>
        <v>0</v>
      </c>
      <c r="FP53" s="55">
        <f t="shared" si="49"/>
        <v>0</v>
      </c>
      <c r="FQ53" s="55">
        <f t="shared" si="49"/>
        <v>0</v>
      </c>
      <c r="FR53" s="55">
        <f t="shared" si="49"/>
        <v>0</v>
      </c>
      <c r="FS53" s="55">
        <f t="shared" si="49"/>
        <v>0</v>
      </c>
      <c r="FT53" s="4" t="str">
        <f t="shared" ref="FT53:GI116" si="62">IF(ISERROR(EF53/DN53*100),"",(EF53/DN53*100))</f>
        <v/>
      </c>
      <c r="FU53" s="4" t="str">
        <f t="shared" si="62"/>
        <v/>
      </c>
      <c r="FV53" s="4" t="str">
        <f t="shared" si="62"/>
        <v/>
      </c>
      <c r="FW53" s="4">
        <f t="shared" si="59"/>
        <v>0</v>
      </c>
      <c r="FX53" s="4" t="str">
        <f t="shared" si="59"/>
        <v/>
      </c>
      <c r="FY53" s="4" t="str">
        <f t="shared" si="59"/>
        <v/>
      </c>
      <c r="FZ53" s="4" t="str">
        <f t="shared" si="59"/>
        <v/>
      </c>
      <c r="GA53" s="4">
        <f t="shared" si="59"/>
        <v>0</v>
      </c>
      <c r="GB53" s="4" t="str">
        <f t="shared" si="59"/>
        <v/>
      </c>
      <c r="GC53" s="4" t="str">
        <f t="shared" si="59"/>
        <v/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 t="str">
        <f t="shared" si="59"/>
        <v/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 t="str">
        <f t="shared" si="59"/>
        <v/>
      </c>
      <c r="GM53" s="4" t="str">
        <f t="shared" si="46"/>
        <v/>
      </c>
      <c r="GN53" s="4" t="str">
        <f t="shared" si="46"/>
        <v/>
      </c>
      <c r="GO53" s="4" t="str">
        <f t="shared" si="46"/>
        <v/>
      </c>
      <c r="GP53" s="4" t="str">
        <f t="shared" si="46"/>
        <v/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 t="str">
        <f t="shared" si="63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100" t="s">
        <v>182</v>
      </c>
      <c r="C54" s="28" t="s">
        <v>183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100" t="s">
        <v>182</v>
      </c>
      <c r="DG54" s="28" t="s">
        <v>183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50"/>
        <v>0</v>
      </c>
      <c r="FM54" s="55">
        <f t="shared" si="50"/>
        <v>0</v>
      </c>
      <c r="FN54" s="55">
        <f t="shared" si="50"/>
        <v>0</v>
      </c>
      <c r="FO54" s="55">
        <f t="shared" si="50"/>
        <v>0</v>
      </c>
      <c r="FP54" s="55">
        <f t="shared" si="49"/>
        <v>0</v>
      </c>
      <c r="FQ54" s="55">
        <f t="shared" si="49"/>
        <v>0</v>
      </c>
      <c r="FR54" s="55">
        <f t="shared" si="49"/>
        <v>0</v>
      </c>
      <c r="FS54" s="55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2">
        <v>30100061</v>
      </c>
      <c r="B55" s="102"/>
      <c r="C55" s="28" t="s">
        <v>184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02"/>
      <c r="DG55" s="28" t="s">
        <v>184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0</v>
      </c>
      <c r="EG55" s="55">
        <f t="shared" si="54"/>
        <v>0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0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50"/>
        <v>0</v>
      </c>
      <c r="FM55" s="55">
        <f t="shared" si="50"/>
        <v>0</v>
      </c>
      <c r="FN55" s="55">
        <f t="shared" si="50"/>
        <v>0</v>
      </c>
      <c r="FO55" s="55">
        <f t="shared" si="50"/>
        <v>0</v>
      </c>
      <c r="FP55" s="55">
        <f t="shared" si="49"/>
        <v>0</v>
      </c>
      <c r="FQ55" s="55">
        <f t="shared" si="49"/>
        <v>0</v>
      </c>
      <c r="FR55" s="55">
        <f t="shared" si="49"/>
        <v>0</v>
      </c>
      <c r="FS55" s="55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customHeight="1">
      <c r="A56" s="62">
        <v>30200001</v>
      </c>
      <c r="B56" s="83" t="s">
        <v>185</v>
      </c>
      <c r="C56" s="28" t="s">
        <v>181</v>
      </c>
      <c r="D56" s="5">
        <v>185</v>
      </c>
      <c r="E56" s="22">
        <v>5.0599999999999996</v>
      </c>
      <c r="F56" s="23">
        <f t="shared" si="0"/>
        <v>936.09999999999991</v>
      </c>
      <c r="G56" s="23">
        <f>+'[2]11'!$L$141</f>
        <v>1114</v>
      </c>
      <c r="H56" s="23">
        <f t="shared" si="1"/>
        <v>1.2</v>
      </c>
      <c r="I56" s="23">
        <f t="shared" si="2"/>
        <v>0</v>
      </c>
      <c r="J56" s="23">
        <f t="shared" si="3"/>
        <v>937.3</v>
      </c>
      <c r="K56" s="23">
        <f t="shared" si="4"/>
        <v>0.12802731249333191</v>
      </c>
      <c r="L56" s="23">
        <f t="shared" si="5"/>
        <v>0</v>
      </c>
      <c r="M56" s="10">
        <v>1</v>
      </c>
      <c r="N56" s="23">
        <f t="shared" si="6"/>
        <v>9.3729999999999993</v>
      </c>
      <c r="O56" s="23">
        <f t="shared" si="7"/>
        <v>0.87197268750666812</v>
      </c>
      <c r="P56" s="23">
        <f t="shared" si="8"/>
        <v>0</v>
      </c>
      <c r="Q56" s="7">
        <v>1</v>
      </c>
      <c r="R56" s="6">
        <f t="shared" si="9"/>
        <v>0.93729999999999991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>
        <v>1.2</v>
      </c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>
        <f t="shared" si="60"/>
        <v>0</v>
      </c>
      <c r="BQ56" s="4">
        <f t="shared" si="60"/>
        <v>0</v>
      </c>
      <c r="BR56" s="4" t="str">
        <f t="shared" si="60"/>
        <v/>
      </c>
      <c r="BS56" s="4">
        <f t="shared" si="58"/>
        <v>0</v>
      </c>
      <c r="BT56" s="4">
        <f t="shared" si="58"/>
        <v>0</v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>
        <f t="shared" si="58"/>
        <v>0</v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>
        <f t="shared" si="51"/>
        <v>0</v>
      </c>
      <c r="DB56" s="4" t="str">
        <f t="shared" si="51"/>
        <v/>
      </c>
      <c r="DC56" s="4" t="str">
        <f t="shared" si="51"/>
        <v/>
      </c>
      <c r="DE56" s="68">
        <v>30200001</v>
      </c>
      <c r="DF56" s="83" t="s">
        <v>185</v>
      </c>
      <c r="DG56" s="28" t="s">
        <v>181</v>
      </c>
      <c r="DH56" s="5">
        <f t="shared" si="13"/>
        <v>185</v>
      </c>
      <c r="DI56" s="24">
        <v>5.0599999999999996</v>
      </c>
      <c r="DJ56" s="23">
        <f t="shared" si="14"/>
        <v>936.09999999999991</v>
      </c>
      <c r="DK56" s="23">
        <f t="shared" si="15"/>
        <v>1114</v>
      </c>
      <c r="DL56" s="23">
        <f t="shared" si="16"/>
        <v>1.2</v>
      </c>
      <c r="DM56" s="23">
        <f t="shared" si="17"/>
        <v>0</v>
      </c>
      <c r="DN56" s="23">
        <f t="shared" si="18"/>
        <v>937.3</v>
      </c>
      <c r="DO56" s="23">
        <f t="shared" si="19"/>
        <v>0.12802731249333191</v>
      </c>
      <c r="DP56" s="23">
        <f t="shared" si="20"/>
        <v>0</v>
      </c>
      <c r="DQ56" s="10">
        <v>1</v>
      </c>
      <c r="DR56" s="23">
        <f t="shared" si="21"/>
        <v>9.3729999999999993</v>
      </c>
      <c r="DS56" s="23">
        <f t="shared" si="22"/>
        <v>0.87197268750666812</v>
      </c>
      <c r="DT56" s="23">
        <f t="shared" si="23"/>
        <v>0</v>
      </c>
      <c r="DU56" s="7">
        <v>1</v>
      </c>
      <c r="DV56" s="6">
        <f t="shared" si="24"/>
        <v>0.93729999999999991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0</v>
      </c>
      <c r="EG56" s="55">
        <f t="shared" si="54"/>
        <v>0</v>
      </c>
      <c r="EH56" s="55">
        <f t="shared" si="54"/>
        <v>0</v>
      </c>
      <c r="EI56" s="55">
        <f t="shared" si="54"/>
        <v>0</v>
      </c>
      <c r="EJ56" s="55">
        <f t="shared" si="54"/>
        <v>0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0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1.2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50"/>
        <v>0</v>
      </c>
      <c r="FM56" s="55">
        <f t="shared" si="50"/>
        <v>0</v>
      </c>
      <c r="FN56" s="55">
        <f t="shared" si="50"/>
        <v>0</v>
      </c>
      <c r="FO56" s="55">
        <f t="shared" si="50"/>
        <v>0</v>
      </c>
      <c r="FP56" s="55">
        <f t="shared" si="49"/>
        <v>0</v>
      </c>
      <c r="FQ56" s="55">
        <f t="shared" si="49"/>
        <v>0</v>
      </c>
      <c r="FR56" s="55">
        <f t="shared" si="49"/>
        <v>0</v>
      </c>
      <c r="FS56" s="55">
        <f t="shared" si="49"/>
        <v>0</v>
      </c>
      <c r="FT56" s="4">
        <f t="shared" si="62"/>
        <v>0</v>
      </c>
      <c r="FU56" s="4">
        <f t="shared" si="62"/>
        <v>0</v>
      </c>
      <c r="FV56" s="4" t="str">
        <f t="shared" si="62"/>
        <v/>
      </c>
      <c r="FW56" s="4">
        <f t="shared" si="59"/>
        <v>0</v>
      </c>
      <c r="FX56" s="4">
        <f t="shared" si="59"/>
        <v>0</v>
      </c>
      <c r="FY56" s="4">
        <f t="shared" si="59"/>
        <v>0</v>
      </c>
      <c r="FZ56" s="4" t="str">
        <f t="shared" si="59"/>
        <v/>
      </c>
      <c r="GA56" s="4">
        <f t="shared" si="59"/>
        <v>0</v>
      </c>
      <c r="GB56" s="4">
        <f t="shared" si="59"/>
        <v>0</v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 t="str">
        <f t="shared" si="59"/>
        <v/>
      </c>
      <c r="GM56" s="4" t="str">
        <f t="shared" si="63"/>
        <v/>
      </c>
      <c r="GN56" s="4" t="str">
        <f t="shared" si="63"/>
        <v/>
      </c>
      <c r="GO56" s="4" t="str">
        <f t="shared" si="63"/>
        <v/>
      </c>
      <c r="GP56" s="4" t="str">
        <f t="shared" si="63"/>
        <v/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 t="str">
        <f t="shared" si="63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>
        <f t="shared" si="52"/>
        <v>0</v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100" t="s">
        <v>186</v>
      </c>
      <c r="C57" s="28" t="s">
        <v>174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100" t="s">
        <v>186</v>
      </c>
      <c r="DG57" s="28" t="s">
        <v>174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50"/>
        <v>0</v>
      </c>
      <c r="FM57" s="55">
        <f t="shared" si="50"/>
        <v>0</v>
      </c>
      <c r="FN57" s="55">
        <f t="shared" si="50"/>
        <v>0</v>
      </c>
      <c r="FO57" s="55">
        <f t="shared" si="50"/>
        <v>0</v>
      </c>
      <c r="FP57" s="55">
        <f t="shared" si="49"/>
        <v>0</v>
      </c>
      <c r="FQ57" s="55">
        <f t="shared" si="49"/>
        <v>0</v>
      </c>
      <c r="FR57" s="55">
        <f t="shared" si="49"/>
        <v>0</v>
      </c>
      <c r="FS57" s="55">
        <f t="shared" si="49"/>
        <v>0</v>
      </c>
      <c r="FT57" s="4" t="str">
        <f t="shared" si="62"/>
        <v/>
      </c>
      <c r="FU57" s="4" t="str">
        <f t="shared" si="62"/>
        <v/>
      </c>
      <c r="FV57" s="4" t="str">
        <f t="shared" si="62"/>
        <v/>
      </c>
      <c r="FW57" s="4">
        <f t="shared" si="59"/>
        <v>0</v>
      </c>
      <c r="FX57" s="4" t="str">
        <f t="shared" si="59"/>
        <v/>
      </c>
      <c r="FY57" s="4" t="str">
        <f t="shared" si="59"/>
        <v/>
      </c>
      <c r="FZ57" s="4" t="str">
        <f t="shared" si="59"/>
        <v/>
      </c>
      <c r="GA57" s="4">
        <f t="shared" si="59"/>
        <v>0</v>
      </c>
      <c r="GB57" s="4" t="str">
        <f t="shared" si="59"/>
        <v/>
      </c>
      <c r="GC57" s="4" t="str">
        <f t="shared" si="59"/>
        <v/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 t="str">
        <f t="shared" si="59"/>
        <v/>
      </c>
      <c r="GM57" s="4" t="str">
        <f t="shared" si="63"/>
        <v/>
      </c>
      <c r="GN57" s="4" t="str">
        <f t="shared" si="63"/>
        <v/>
      </c>
      <c r="GO57" s="4" t="str">
        <f t="shared" si="63"/>
        <v/>
      </c>
      <c r="GP57" s="4" t="str">
        <f t="shared" si="63"/>
        <v/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 t="str">
        <f t="shared" si="63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2">
        <v>30200002</v>
      </c>
      <c r="B58" s="102"/>
      <c r="C58" s="28" t="s">
        <v>181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02"/>
      <c r="DG58" s="28" t="s">
        <v>181</v>
      </c>
      <c r="DH58" s="5">
        <f t="shared" si="13"/>
        <v>1031</v>
      </c>
      <c r="DI58" s="24">
        <v>5.09</v>
      </c>
      <c r="DJ58" s="23">
        <f t="shared" si="14"/>
        <v>5247.79</v>
      </c>
      <c r="DK58" s="23">
        <f t="shared" si="15"/>
        <v>5572.5599999999995</v>
      </c>
      <c r="DL58" s="23">
        <f t="shared" si="16"/>
        <v>42</v>
      </c>
      <c r="DM58" s="23">
        <f t="shared" si="17"/>
        <v>0</v>
      </c>
      <c r="DN58" s="23">
        <f t="shared" si="18"/>
        <v>5289.79</v>
      </c>
      <c r="DO58" s="23">
        <f t="shared" si="19"/>
        <v>0.79398236981052184</v>
      </c>
      <c r="DP58" s="23">
        <f t="shared" si="20"/>
        <v>0</v>
      </c>
      <c r="DQ58" s="10">
        <v>1.2</v>
      </c>
      <c r="DR58" s="23">
        <f t="shared" si="21"/>
        <v>63.477479999999993</v>
      </c>
      <c r="DS58" s="23">
        <f t="shared" si="22"/>
        <v>0.40601763018947812</v>
      </c>
      <c r="DT58" s="23">
        <f t="shared" si="23"/>
        <v>0.75617368553383024</v>
      </c>
      <c r="DU58" s="7">
        <v>1</v>
      </c>
      <c r="DV58" s="6">
        <f t="shared" si="24"/>
        <v>5.28979</v>
      </c>
      <c r="DW58" s="5">
        <f t="shared" si="56"/>
        <v>2</v>
      </c>
      <c r="DX58" s="5">
        <f t="shared" si="56"/>
        <v>0</v>
      </c>
      <c r="DY58" s="5">
        <f t="shared" si="56"/>
        <v>0</v>
      </c>
      <c r="DZ58" s="5">
        <f t="shared" si="56"/>
        <v>2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12</v>
      </c>
      <c r="EG58" s="55">
        <f t="shared" si="56"/>
        <v>18</v>
      </c>
      <c r="EH58" s="55">
        <f t="shared" si="56"/>
        <v>0</v>
      </c>
      <c r="EI58" s="55">
        <f t="shared" si="56"/>
        <v>0</v>
      </c>
      <c r="EJ58" s="55">
        <f t="shared" si="56"/>
        <v>3.6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1.4</v>
      </c>
      <c r="ER58" s="55">
        <f t="shared" si="57"/>
        <v>0</v>
      </c>
      <c r="ES58" s="55">
        <f t="shared" si="57"/>
        <v>7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0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49"/>
        <v>0</v>
      </c>
      <c r="FQ58" s="55">
        <f t="shared" si="49"/>
        <v>0</v>
      </c>
      <c r="FR58" s="55">
        <f t="shared" si="49"/>
        <v>0</v>
      </c>
      <c r="FS58" s="55">
        <f t="shared" si="49"/>
        <v>0</v>
      </c>
      <c r="FT58" s="4">
        <f t="shared" si="62"/>
        <v>0.22685210566014907</v>
      </c>
      <c r="FU58" s="4">
        <f t="shared" si="62"/>
        <v>2267.0528571428567</v>
      </c>
      <c r="FV58" s="4" t="str">
        <f t="shared" si="62"/>
        <v/>
      </c>
      <c r="FW58" s="4">
        <f t="shared" si="59"/>
        <v>0</v>
      </c>
      <c r="FX58" s="4">
        <f t="shared" si="59"/>
        <v>5.6713026415037273</v>
      </c>
      <c r="FY58" s="4">
        <f t="shared" si="59"/>
        <v>0</v>
      </c>
      <c r="FZ58" s="4">
        <f t="shared" si="59"/>
        <v>0</v>
      </c>
      <c r="GA58" s="4">
        <f t="shared" si="59"/>
        <v>0</v>
      </c>
      <c r="GB58" s="4">
        <f t="shared" si="59"/>
        <v>0</v>
      </c>
      <c r="GC58" s="4">
        <f t="shared" si="59"/>
        <v>0</v>
      </c>
      <c r="GD58" s="4" t="str">
        <f t="shared" si="59"/>
        <v/>
      </c>
      <c r="GE58" s="4" t="str">
        <f t="shared" si="59"/>
        <v/>
      </c>
      <c r="GF58" s="4">
        <f t="shared" si="59"/>
        <v>0</v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>
        <f t="shared" si="59"/>
        <v>0</v>
      </c>
      <c r="GM58" s="4">
        <f t="shared" si="63"/>
        <v>0</v>
      </c>
      <c r="GN58" s="4" t="str">
        <f t="shared" si="63"/>
        <v/>
      </c>
      <c r="GO58" s="4" t="str">
        <f t="shared" si="63"/>
        <v/>
      </c>
      <c r="GP58" s="4">
        <f t="shared" si="63"/>
        <v>0</v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>
        <f t="shared" si="63"/>
        <v>0</v>
      </c>
      <c r="GX58" s="4" t="str">
        <f t="shared" si="55"/>
        <v/>
      </c>
      <c r="GY58" s="4">
        <f t="shared" si="55"/>
        <v>0</v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100" t="s">
        <v>187</v>
      </c>
      <c r="C59" s="28" t="s">
        <v>174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100" t="s">
        <v>187</v>
      </c>
      <c r="DG59" s="28" t="s">
        <v>174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0</v>
      </c>
      <c r="EG59" s="55">
        <f t="shared" si="56"/>
        <v>0</v>
      </c>
      <c r="EH59" s="55">
        <f t="shared" si="56"/>
        <v>0</v>
      </c>
      <c r="EI59" s="55">
        <f t="shared" si="56"/>
        <v>0</v>
      </c>
      <c r="EJ59" s="55">
        <f t="shared" si="56"/>
        <v>0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49"/>
        <v>0</v>
      </c>
      <c r="FQ59" s="55">
        <f t="shared" si="49"/>
        <v>0</v>
      </c>
      <c r="FR59" s="55">
        <f t="shared" si="49"/>
        <v>0</v>
      </c>
      <c r="FS59" s="55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customHeight="1">
      <c r="A60" s="62">
        <v>30200004</v>
      </c>
      <c r="B60" s="102"/>
      <c r="C60" s="28" t="s">
        <v>181</v>
      </c>
      <c r="D60" s="5">
        <v>100</v>
      </c>
      <c r="E60" s="22">
        <v>5</v>
      </c>
      <c r="F60" s="23">
        <f t="shared" si="0"/>
        <v>500</v>
      </c>
      <c r="G60" s="23">
        <f>+'[2]11'!$L$176</f>
        <v>1786.3999999999999</v>
      </c>
      <c r="H60" s="23">
        <f t="shared" si="1"/>
        <v>4.6000000000000005</v>
      </c>
      <c r="I60" s="23">
        <f t="shared" si="2"/>
        <v>0</v>
      </c>
      <c r="J60" s="23">
        <f t="shared" si="3"/>
        <v>504.6</v>
      </c>
      <c r="K60" s="23">
        <f t="shared" si="4"/>
        <v>0.91161315893777251</v>
      </c>
      <c r="L60" s="23">
        <f t="shared" si="5"/>
        <v>0</v>
      </c>
      <c r="M60" s="10">
        <v>1.2</v>
      </c>
      <c r="N60" s="23">
        <f t="shared" si="6"/>
        <v>6.0552000000000001</v>
      </c>
      <c r="O60" s="23">
        <f t="shared" si="7"/>
        <v>0.28838684106222745</v>
      </c>
      <c r="P60" s="23">
        <f t="shared" si="8"/>
        <v>0</v>
      </c>
      <c r="Q60" s="7">
        <v>1</v>
      </c>
      <c r="R60" s="6">
        <f t="shared" si="9"/>
        <v>0.50460000000000005</v>
      </c>
      <c r="S60" s="5"/>
      <c r="T60" s="5"/>
      <c r="U60" s="5"/>
      <c r="V60" s="5"/>
      <c r="W60" s="5"/>
      <c r="X60" s="5"/>
      <c r="Y60" s="5"/>
      <c r="Z60" s="5"/>
      <c r="AA60" s="5"/>
      <c r="AB60" s="4">
        <v>1.2</v>
      </c>
      <c r="AC60" s="4">
        <v>1</v>
      </c>
      <c r="AD60" s="4"/>
      <c r="AE60" s="4"/>
      <c r="AF60" s="4">
        <v>1.6</v>
      </c>
      <c r="AG60" s="4"/>
      <c r="AH60" s="4"/>
      <c r="AI60" s="4"/>
      <c r="AJ60" s="4"/>
      <c r="AK60" s="4"/>
      <c r="AL60" s="4"/>
      <c r="AM60" s="4">
        <v>0.8</v>
      </c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>
        <f t="shared" si="60"/>
        <v>0.23781212841854932</v>
      </c>
      <c r="BQ60" s="4">
        <f t="shared" si="60"/>
        <v>109.69565217391303</v>
      </c>
      <c r="BR60" s="4" t="str">
        <f t="shared" si="60"/>
        <v/>
      </c>
      <c r="BS60" s="4">
        <f t="shared" si="58"/>
        <v>0</v>
      </c>
      <c r="BT60" s="4">
        <f t="shared" si="58"/>
        <v>26.423569824283259</v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>
        <f t="shared" si="58"/>
        <v>0</v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>
        <f t="shared" si="58"/>
        <v>0</v>
      </c>
      <c r="CI60" s="4">
        <f t="shared" si="61"/>
        <v>0</v>
      </c>
      <c r="CJ60" s="4" t="str">
        <f t="shared" si="61"/>
        <v/>
      </c>
      <c r="CK60" s="4" t="str">
        <f t="shared" si="61"/>
        <v/>
      </c>
      <c r="CL60" s="4">
        <f t="shared" si="61"/>
        <v>0</v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>
        <f t="shared" si="61"/>
        <v>0</v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02"/>
      <c r="DG60" s="28" t="s">
        <v>181</v>
      </c>
      <c r="DH60" s="5">
        <f t="shared" si="13"/>
        <v>234</v>
      </c>
      <c r="DI60" s="24">
        <v>5</v>
      </c>
      <c r="DJ60" s="23">
        <f t="shared" si="14"/>
        <v>1170</v>
      </c>
      <c r="DK60" s="23">
        <f t="shared" si="15"/>
        <v>2296.7999999999997</v>
      </c>
      <c r="DL60" s="23">
        <f t="shared" si="16"/>
        <v>8.6</v>
      </c>
      <c r="DM60" s="23">
        <f t="shared" si="17"/>
        <v>0</v>
      </c>
      <c r="DN60" s="23">
        <f t="shared" si="18"/>
        <v>1178.5999999999999</v>
      </c>
      <c r="DO60" s="23">
        <f t="shared" si="19"/>
        <v>0.72967928050229081</v>
      </c>
      <c r="DP60" s="23">
        <f t="shared" si="20"/>
        <v>0</v>
      </c>
      <c r="DQ60" s="10">
        <v>1.2</v>
      </c>
      <c r="DR60" s="23">
        <f t="shared" si="21"/>
        <v>14.1432</v>
      </c>
      <c r="DS60" s="23">
        <f t="shared" si="22"/>
        <v>0.47032071949770915</v>
      </c>
      <c r="DT60" s="23">
        <f t="shared" si="23"/>
        <v>0.84846427965382665</v>
      </c>
      <c r="DU60" s="7">
        <v>1</v>
      </c>
      <c r="DV60" s="6">
        <f t="shared" si="24"/>
        <v>1.1785999999999999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1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1.6</v>
      </c>
      <c r="EG60" s="55">
        <f t="shared" si="56"/>
        <v>3</v>
      </c>
      <c r="EH60" s="55">
        <f t="shared" si="56"/>
        <v>0</v>
      </c>
      <c r="EI60" s="55">
        <f t="shared" si="56"/>
        <v>0</v>
      </c>
      <c r="EJ60" s="55">
        <f t="shared" si="56"/>
        <v>3.2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0.8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49"/>
        <v>0</v>
      </c>
      <c r="FQ60" s="55">
        <f t="shared" si="49"/>
        <v>0</v>
      </c>
      <c r="FR60" s="55">
        <f t="shared" si="49"/>
        <v>0</v>
      </c>
      <c r="FS60" s="55">
        <f t="shared" si="49"/>
        <v>0</v>
      </c>
      <c r="FT60" s="4">
        <f t="shared" si="62"/>
        <v>0.13575428474461226</v>
      </c>
      <c r="FU60" s="4">
        <f t="shared" si="62"/>
        <v>411.13953488372096</v>
      </c>
      <c r="FV60" s="4" t="str">
        <f t="shared" si="62"/>
        <v/>
      </c>
      <c r="FW60" s="4">
        <f t="shared" si="59"/>
        <v>0</v>
      </c>
      <c r="FX60" s="4">
        <f t="shared" si="59"/>
        <v>22.625714124102043</v>
      </c>
      <c r="FY60" s="4">
        <f t="shared" si="59"/>
        <v>0</v>
      </c>
      <c r="FZ60" s="4">
        <f t="shared" si="59"/>
        <v>0</v>
      </c>
      <c r="GA60" s="4">
        <f t="shared" si="59"/>
        <v>0</v>
      </c>
      <c r="GB60" s="4">
        <f t="shared" si="59"/>
        <v>0</v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>
        <f t="shared" si="59"/>
        <v>0</v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>
        <f t="shared" si="59"/>
        <v>0</v>
      </c>
      <c r="GM60" s="4">
        <f t="shared" si="63"/>
        <v>0</v>
      </c>
      <c r="GN60" s="4" t="str">
        <f t="shared" si="63"/>
        <v/>
      </c>
      <c r="GO60" s="4" t="str">
        <f t="shared" si="63"/>
        <v/>
      </c>
      <c r="GP60" s="4">
        <f t="shared" si="63"/>
        <v>0</v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>
        <f t="shared" si="63"/>
        <v>0</v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2">
        <v>30400012</v>
      </c>
      <c r="B61" s="100" t="s">
        <v>188</v>
      </c>
      <c r="C61" s="28" t="s">
        <v>146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100" t="s">
        <v>188</v>
      </c>
      <c r="DG61" s="28" t="s">
        <v>146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0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49"/>
        <v>0</v>
      </c>
      <c r="FQ61" s="55">
        <f t="shared" si="49"/>
        <v>0</v>
      </c>
      <c r="FR61" s="55">
        <f t="shared" si="49"/>
        <v>0</v>
      </c>
      <c r="FS61" s="55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2">
        <v>30400011</v>
      </c>
      <c r="B62" s="101"/>
      <c r="C62" s="28" t="s">
        <v>163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01"/>
      <c r="DG62" s="28" t="s">
        <v>163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ref="FL62:FO125" si="64">BK62+BK217</f>
        <v>0</v>
      </c>
      <c r="FP62" s="55">
        <f t="shared" si="49"/>
        <v>0</v>
      </c>
      <c r="FQ62" s="55">
        <f t="shared" si="49"/>
        <v>0</v>
      </c>
      <c r="FR62" s="55">
        <f t="shared" si="49"/>
        <v>0</v>
      </c>
      <c r="FS62" s="55">
        <f t="shared" si="49"/>
        <v>0</v>
      </c>
      <c r="FT62" s="4" t="str">
        <f t="shared" si="62"/>
        <v/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 t="str">
        <f t="shared" si="59"/>
        <v/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 t="str">
        <f t="shared" si="59"/>
        <v/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2">
        <v>30400010</v>
      </c>
      <c r="B63" s="101"/>
      <c r="C63" s="83" t="s">
        <v>138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01"/>
      <c r="DG63" s="83" t="s">
        <v>138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7"/>
        <v>0</v>
      </c>
      <c r="FD63" s="55">
        <f t="shared" ref="FB63:FO126" si="65">AZ63+AZ218</f>
        <v>0</v>
      </c>
      <c r="FE63" s="55">
        <f t="shared" si="65"/>
        <v>0</v>
      </c>
      <c r="FF63" s="55">
        <f t="shared" si="65"/>
        <v>0</v>
      </c>
      <c r="FG63" s="55">
        <f t="shared" si="65"/>
        <v>0</v>
      </c>
      <c r="FH63" s="55">
        <f t="shared" si="65"/>
        <v>0</v>
      </c>
      <c r="FI63" s="55">
        <f t="shared" si="65"/>
        <v>0</v>
      </c>
      <c r="FJ63" s="55">
        <f t="shared" si="65"/>
        <v>0</v>
      </c>
      <c r="FK63" s="55">
        <f t="shared" si="65"/>
        <v>0</v>
      </c>
      <c r="FL63" s="55">
        <f t="shared" si="64"/>
        <v>0</v>
      </c>
      <c r="FM63" s="55">
        <f t="shared" si="64"/>
        <v>0</v>
      </c>
      <c r="FN63" s="55">
        <f t="shared" si="64"/>
        <v>0</v>
      </c>
      <c r="FO63" s="55">
        <f t="shared" si="64"/>
        <v>0</v>
      </c>
      <c r="FP63" s="55">
        <f t="shared" si="49"/>
        <v>0</v>
      </c>
      <c r="FQ63" s="55">
        <f t="shared" si="49"/>
        <v>0</v>
      </c>
      <c r="FR63" s="55">
        <f t="shared" si="49"/>
        <v>0</v>
      </c>
      <c r="FS63" s="55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02"/>
      <c r="C64" s="83" t="s">
        <v>189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02"/>
      <c r="DG64" s="83" t="s">
        <v>189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65"/>
        <v>0</v>
      </c>
      <c r="FD64" s="55">
        <f t="shared" si="65"/>
        <v>0</v>
      </c>
      <c r="FE64" s="55">
        <f t="shared" si="65"/>
        <v>0</v>
      </c>
      <c r="FF64" s="55">
        <f t="shared" si="65"/>
        <v>0</v>
      </c>
      <c r="FG64" s="55">
        <f t="shared" si="65"/>
        <v>0</v>
      </c>
      <c r="FH64" s="55">
        <f t="shared" si="65"/>
        <v>0</v>
      </c>
      <c r="FI64" s="55">
        <f t="shared" si="65"/>
        <v>0</v>
      </c>
      <c r="FJ64" s="55">
        <f t="shared" si="65"/>
        <v>0</v>
      </c>
      <c r="FK64" s="55">
        <f t="shared" si="65"/>
        <v>0</v>
      </c>
      <c r="FL64" s="55">
        <f t="shared" si="64"/>
        <v>0</v>
      </c>
      <c r="FM64" s="55">
        <f t="shared" si="64"/>
        <v>0</v>
      </c>
      <c r="FN64" s="55">
        <f t="shared" si="64"/>
        <v>0</v>
      </c>
      <c r="FO64" s="55">
        <f t="shared" si="64"/>
        <v>0</v>
      </c>
      <c r="FP64" s="55">
        <f t="shared" si="49"/>
        <v>0</v>
      </c>
      <c r="FQ64" s="55">
        <f t="shared" si="49"/>
        <v>0</v>
      </c>
      <c r="FR64" s="55">
        <f t="shared" si="49"/>
        <v>0</v>
      </c>
      <c r="FS64" s="55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2">
        <v>30400013</v>
      </c>
      <c r="B65" s="100" t="s">
        <v>190</v>
      </c>
      <c r="C65" s="28" t="s">
        <v>179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100" t="s">
        <v>190</v>
      </c>
      <c r="DG65" s="28" t="s">
        <v>179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65"/>
        <v>0</v>
      </c>
      <c r="FD65" s="55">
        <f t="shared" si="65"/>
        <v>0</v>
      </c>
      <c r="FE65" s="55">
        <f t="shared" si="65"/>
        <v>0</v>
      </c>
      <c r="FF65" s="55">
        <f t="shared" si="65"/>
        <v>0</v>
      </c>
      <c r="FG65" s="55">
        <f t="shared" si="65"/>
        <v>0</v>
      </c>
      <c r="FH65" s="55">
        <f t="shared" si="65"/>
        <v>0</v>
      </c>
      <c r="FI65" s="55">
        <f t="shared" si="65"/>
        <v>0</v>
      </c>
      <c r="FJ65" s="55">
        <f t="shared" si="65"/>
        <v>0</v>
      </c>
      <c r="FK65" s="55">
        <f t="shared" si="65"/>
        <v>0</v>
      </c>
      <c r="FL65" s="55">
        <f t="shared" si="64"/>
        <v>0</v>
      </c>
      <c r="FM65" s="55">
        <f t="shared" si="64"/>
        <v>0</v>
      </c>
      <c r="FN65" s="55">
        <f t="shared" si="64"/>
        <v>0</v>
      </c>
      <c r="FO65" s="55">
        <f t="shared" si="64"/>
        <v>0</v>
      </c>
      <c r="FP65" s="55">
        <f t="shared" si="49"/>
        <v>0</v>
      </c>
      <c r="FQ65" s="55">
        <f t="shared" si="49"/>
        <v>0</v>
      </c>
      <c r="FR65" s="55">
        <f t="shared" si="49"/>
        <v>0</v>
      </c>
      <c r="FS65" s="55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02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02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65"/>
        <v>0</v>
      </c>
      <c r="FD66" s="55">
        <f t="shared" si="65"/>
        <v>0</v>
      </c>
      <c r="FE66" s="55">
        <f t="shared" si="65"/>
        <v>0</v>
      </c>
      <c r="FF66" s="55">
        <f t="shared" si="65"/>
        <v>0</v>
      </c>
      <c r="FG66" s="55">
        <f t="shared" si="65"/>
        <v>0</v>
      </c>
      <c r="FH66" s="55">
        <f t="shared" si="65"/>
        <v>0</v>
      </c>
      <c r="FI66" s="55">
        <f t="shared" si="65"/>
        <v>0</v>
      </c>
      <c r="FJ66" s="55">
        <f t="shared" si="65"/>
        <v>0</v>
      </c>
      <c r="FK66" s="55">
        <f t="shared" si="65"/>
        <v>0</v>
      </c>
      <c r="FL66" s="55">
        <f t="shared" si="64"/>
        <v>0</v>
      </c>
      <c r="FM66" s="55">
        <f t="shared" si="64"/>
        <v>0</v>
      </c>
      <c r="FN66" s="55">
        <f t="shared" si="64"/>
        <v>0</v>
      </c>
      <c r="FO66" s="55">
        <f t="shared" si="64"/>
        <v>0</v>
      </c>
      <c r="FP66" s="55">
        <f t="shared" si="49"/>
        <v>0</v>
      </c>
      <c r="FQ66" s="55">
        <f t="shared" si="49"/>
        <v>0</v>
      </c>
      <c r="FR66" s="55">
        <f t="shared" si="49"/>
        <v>0</v>
      </c>
      <c r="FS66" s="55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2">
        <v>30400014</v>
      </c>
      <c r="B67" s="103" t="s">
        <v>191</v>
      </c>
      <c r="C67" s="28" t="s">
        <v>146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03" t="s">
        <v>191</v>
      </c>
      <c r="DG67" s="28" t="s">
        <v>146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ref="EN67:FC130" si="66">AP67+AP222</f>
        <v>0</v>
      </c>
      <c r="EU67" s="55">
        <f t="shared" si="66"/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5"/>
        <v>0</v>
      </c>
      <c r="FD67" s="55">
        <f t="shared" si="65"/>
        <v>0</v>
      </c>
      <c r="FE67" s="55">
        <f t="shared" si="65"/>
        <v>0</v>
      </c>
      <c r="FF67" s="55">
        <f t="shared" si="65"/>
        <v>0</v>
      </c>
      <c r="FG67" s="55">
        <f t="shared" si="65"/>
        <v>0</v>
      </c>
      <c r="FH67" s="55">
        <f t="shared" si="65"/>
        <v>0</v>
      </c>
      <c r="FI67" s="55">
        <f t="shared" si="65"/>
        <v>0</v>
      </c>
      <c r="FJ67" s="55">
        <f t="shared" si="65"/>
        <v>0</v>
      </c>
      <c r="FK67" s="55">
        <f t="shared" si="65"/>
        <v>0</v>
      </c>
      <c r="FL67" s="55">
        <f t="shared" si="64"/>
        <v>0</v>
      </c>
      <c r="FM67" s="55">
        <f t="shared" si="64"/>
        <v>0</v>
      </c>
      <c r="FN67" s="55">
        <f t="shared" si="64"/>
        <v>0</v>
      </c>
      <c r="FO67" s="55">
        <f t="shared" si="64"/>
        <v>0</v>
      </c>
      <c r="FP67" s="55">
        <f t="shared" si="49"/>
        <v>0</v>
      </c>
      <c r="FQ67" s="55">
        <f t="shared" si="49"/>
        <v>0</v>
      </c>
      <c r="FR67" s="55">
        <f t="shared" si="49"/>
        <v>0</v>
      </c>
      <c r="FS67" s="55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2">
        <v>30400016</v>
      </c>
      <c r="B68" s="104"/>
      <c r="C68" s="28" t="s">
        <v>166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04"/>
      <c r="DG68" s="28" t="s">
        <v>166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66"/>
        <v>0</v>
      </c>
      <c r="EO68" s="55">
        <f t="shared" si="66"/>
        <v>0</v>
      </c>
      <c r="EP68" s="55">
        <f t="shared" si="66"/>
        <v>0</v>
      </c>
      <c r="EQ68" s="55">
        <f t="shared" si="66"/>
        <v>0</v>
      </c>
      <c r="ER68" s="55">
        <f t="shared" si="66"/>
        <v>0</v>
      </c>
      <c r="ES68" s="55">
        <f t="shared" si="66"/>
        <v>0</v>
      </c>
      <c r="ET68" s="55">
        <f t="shared" si="66"/>
        <v>0</v>
      </c>
      <c r="EU68" s="55">
        <f t="shared" si="66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5"/>
        <v>0</v>
      </c>
      <c r="FD68" s="55">
        <f t="shared" si="65"/>
        <v>0</v>
      </c>
      <c r="FE68" s="55">
        <f t="shared" si="65"/>
        <v>0</v>
      </c>
      <c r="FF68" s="55">
        <f t="shared" si="65"/>
        <v>0</v>
      </c>
      <c r="FG68" s="55">
        <f t="shared" si="65"/>
        <v>0</v>
      </c>
      <c r="FH68" s="55">
        <f t="shared" si="65"/>
        <v>0</v>
      </c>
      <c r="FI68" s="55">
        <f t="shared" si="65"/>
        <v>0</v>
      </c>
      <c r="FJ68" s="55">
        <f t="shared" si="65"/>
        <v>0</v>
      </c>
      <c r="FK68" s="55">
        <f t="shared" si="65"/>
        <v>0</v>
      </c>
      <c r="FL68" s="55">
        <f t="shared" si="64"/>
        <v>0</v>
      </c>
      <c r="FM68" s="55">
        <f t="shared" si="64"/>
        <v>0</v>
      </c>
      <c r="FN68" s="55">
        <f t="shared" si="64"/>
        <v>0</v>
      </c>
      <c r="FO68" s="55">
        <f t="shared" si="64"/>
        <v>0</v>
      </c>
      <c r="FP68" s="55">
        <f t="shared" si="49"/>
        <v>0</v>
      </c>
      <c r="FQ68" s="55">
        <f t="shared" si="49"/>
        <v>0</v>
      </c>
      <c r="FR68" s="55">
        <f t="shared" si="49"/>
        <v>0</v>
      </c>
      <c r="FS68" s="55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2">
        <v>30400017</v>
      </c>
      <c r="B69" s="105"/>
      <c r="C69" s="28" t="s">
        <v>183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05"/>
      <c r="DG69" s="28" t="s">
        <v>183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66"/>
        <v>0</v>
      </c>
      <c r="EO69" s="55">
        <f t="shared" si="66"/>
        <v>0</v>
      </c>
      <c r="EP69" s="55">
        <f t="shared" si="66"/>
        <v>0</v>
      </c>
      <c r="EQ69" s="55">
        <f t="shared" si="66"/>
        <v>0</v>
      </c>
      <c r="ER69" s="55">
        <f t="shared" si="66"/>
        <v>0</v>
      </c>
      <c r="ES69" s="55">
        <f t="shared" si="66"/>
        <v>0</v>
      </c>
      <c r="ET69" s="55">
        <f t="shared" si="66"/>
        <v>0</v>
      </c>
      <c r="EU69" s="55">
        <f t="shared" si="66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5"/>
        <v>0</v>
      </c>
      <c r="FD69" s="55">
        <f t="shared" si="65"/>
        <v>0</v>
      </c>
      <c r="FE69" s="55">
        <f t="shared" si="65"/>
        <v>0</v>
      </c>
      <c r="FF69" s="55">
        <f t="shared" si="65"/>
        <v>0</v>
      </c>
      <c r="FG69" s="55">
        <f t="shared" si="65"/>
        <v>0</v>
      </c>
      <c r="FH69" s="55">
        <f t="shared" si="65"/>
        <v>0</v>
      </c>
      <c r="FI69" s="55">
        <f t="shared" si="65"/>
        <v>0</v>
      </c>
      <c r="FJ69" s="55">
        <f t="shared" si="65"/>
        <v>0</v>
      </c>
      <c r="FK69" s="55">
        <f t="shared" si="65"/>
        <v>0</v>
      </c>
      <c r="FL69" s="55">
        <f t="shared" si="64"/>
        <v>0</v>
      </c>
      <c r="FM69" s="55">
        <f t="shared" si="64"/>
        <v>0</v>
      </c>
      <c r="FN69" s="55">
        <f t="shared" si="64"/>
        <v>0</v>
      </c>
      <c r="FO69" s="55">
        <f t="shared" si="64"/>
        <v>0</v>
      </c>
      <c r="FP69" s="55">
        <f t="shared" si="49"/>
        <v>0</v>
      </c>
      <c r="FQ69" s="55">
        <f t="shared" si="49"/>
        <v>0</v>
      </c>
      <c r="FR69" s="55">
        <f t="shared" si="49"/>
        <v>0</v>
      </c>
      <c r="FS69" s="55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2">
        <v>30600002</v>
      </c>
      <c r="B70" s="100" t="s">
        <v>192</v>
      </c>
      <c r="C70" s="39" t="s">
        <v>138</v>
      </c>
      <c r="D70" s="5"/>
      <c r="E70" s="54">
        <v>5.03</v>
      </c>
      <c r="F70" s="23">
        <f t="shared" si="67"/>
        <v>0</v>
      </c>
      <c r="G70" s="23">
        <f>+'[2]11'!$L$85</f>
        <v>384.33750000000003</v>
      </c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100" t="s">
        <v>192</v>
      </c>
      <c r="DG70" s="39" t="s">
        <v>138</v>
      </c>
      <c r="DH70" s="5">
        <f t="shared" si="78"/>
        <v>0</v>
      </c>
      <c r="DI70" s="40">
        <v>5.03</v>
      </c>
      <c r="DJ70" s="23">
        <f t="shared" si="79"/>
        <v>0</v>
      </c>
      <c r="DK70" s="23">
        <f t="shared" si="80"/>
        <v>799.83750000000009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>
        <f t="shared" si="85"/>
        <v>0</v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66"/>
        <v>0</v>
      </c>
      <c r="EO70" s="55">
        <f t="shared" si="66"/>
        <v>0</v>
      </c>
      <c r="EP70" s="55">
        <f t="shared" si="66"/>
        <v>0</v>
      </c>
      <c r="EQ70" s="55">
        <f t="shared" si="66"/>
        <v>0</v>
      </c>
      <c r="ER70" s="55">
        <f t="shared" si="66"/>
        <v>0</v>
      </c>
      <c r="ES70" s="55">
        <f t="shared" si="66"/>
        <v>0</v>
      </c>
      <c r="ET70" s="55">
        <f t="shared" si="66"/>
        <v>0</v>
      </c>
      <c r="EU70" s="55">
        <f t="shared" si="66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5"/>
        <v>0</v>
      </c>
      <c r="FD70" s="55">
        <f t="shared" si="65"/>
        <v>0</v>
      </c>
      <c r="FE70" s="55">
        <f t="shared" si="65"/>
        <v>0</v>
      </c>
      <c r="FF70" s="55">
        <f t="shared" si="65"/>
        <v>0</v>
      </c>
      <c r="FG70" s="55">
        <f t="shared" si="65"/>
        <v>0</v>
      </c>
      <c r="FH70" s="55">
        <f t="shared" si="65"/>
        <v>0</v>
      </c>
      <c r="FI70" s="55">
        <f t="shared" si="65"/>
        <v>0</v>
      </c>
      <c r="FJ70" s="55">
        <f t="shared" si="65"/>
        <v>0</v>
      </c>
      <c r="FK70" s="55">
        <f t="shared" si="65"/>
        <v>0</v>
      </c>
      <c r="FL70" s="55">
        <f t="shared" si="64"/>
        <v>0</v>
      </c>
      <c r="FM70" s="55">
        <f t="shared" si="64"/>
        <v>0</v>
      </c>
      <c r="FN70" s="55">
        <f t="shared" si="64"/>
        <v>0</v>
      </c>
      <c r="FO70" s="55">
        <f t="shared" si="64"/>
        <v>0</v>
      </c>
      <c r="FP70" s="55">
        <f t="shared" si="49"/>
        <v>0</v>
      </c>
      <c r="FQ70" s="55">
        <f t="shared" si="49"/>
        <v>0</v>
      </c>
      <c r="FR70" s="55">
        <f t="shared" si="49"/>
        <v>0</v>
      </c>
      <c r="FS70" s="55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2">
        <v>30600004</v>
      </c>
      <c r="B71" s="101"/>
      <c r="C71" s="39" t="s">
        <v>146</v>
      </c>
      <c r="D71" s="5"/>
      <c r="E71" s="54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01"/>
      <c r="DG71" s="39" t="s">
        <v>146</v>
      </c>
      <c r="DH71" s="5">
        <f t="shared" si="78"/>
        <v>0</v>
      </c>
      <c r="DI71" s="40">
        <v>5.03</v>
      </c>
      <c r="DJ71" s="23">
        <f t="shared" si="79"/>
        <v>0</v>
      </c>
      <c r="DK71" s="23">
        <f t="shared" si="80"/>
        <v>831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>
        <f t="shared" si="85"/>
        <v>0</v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66"/>
        <v>0</v>
      </c>
      <c r="EO71" s="55">
        <f t="shared" si="66"/>
        <v>0</v>
      </c>
      <c r="EP71" s="55">
        <f t="shared" si="66"/>
        <v>0</v>
      </c>
      <c r="EQ71" s="55">
        <f t="shared" si="66"/>
        <v>0</v>
      </c>
      <c r="ER71" s="55">
        <f t="shared" si="66"/>
        <v>0</v>
      </c>
      <c r="ES71" s="55">
        <f t="shared" si="66"/>
        <v>0</v>
      </c>
      <c r="ET71" s="55">
        <f t="shared" si="66"/>
        <v>0</v>
      </c>
      <c r="EU71" s="55">
        <f t="shared" si="66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5"/>
        <v>0</v>
      </c>
      <c r="FD71" s="55">
        <f t="shared" si="65"/>
        <v>0</v>
      </c>
      <c r="FE71" s="55">
        <f t="shared" si="65"/>
        <v>0</v>
      </c>
      <c r="FF71" s="55">
        <f t="shared" si="65"/>
        <v>0</v>
      </c>
      <c r="FG71" s="55">
        <f t="shared" si="65"/>
        <v>0</v>
      </c>
      <c r="FH71" s="55">
        <f t="shared" si="65"/>
        <v>0</v>
      </c>
      <c r="FI71" s="55">
        <f t="shared" si="65"/>
        <v>0</v>
      </c>
      <c r="FJ71" s="55">
        <f t="shared" si="65"/>
        <v>0</v>
      </c>
      <c r="FK71" s="55">
        <f t="shared" si="65"/>
        <v>0</v>
      </c>
      <c r="FL71" s="55">
        <f t="shared" si="64"/>
        <v>0</v>
      </c>
      <c r="FM71" s="55">
        <f t="shared" si="64"/>
        <v>0</v>
      </c>
      <c r="FN71" s="55">
        <f t="shared" si="64"/>
        <v>0</v>
      </c>
      <c r="FO71" s="55">
        <f t="shared" si="64"/>
        <v>0</v>
      </c>
      <c r="FP71" s="55">
        <f t="shared" si="49"/>
        <v>0</v>
      </c>
      <c r="FQ71" s="55">
        <f t="shared" si="49"/>
        <v>0</v>
      </c>
      <c r="FR71" s="55">
        <f t="shared" si="49"/>
        <v>0</v>
      </c>
      <c r="FS71" s="55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2">
        <v>30600003</v>
      </c>
      <c r="B72" s="101"/>
      <c r="C72" s="39" t="s">
        <v>193</v>
      </c>
      <c r="D72" s="5"/>
      <c r="E72" s="54">
        <v>5.03</v>
      </c>
      <c r="F72" s="23">
        <f t="shared" si="67"/>
        <v>0</v>
      </c>
      <c r="G72" s="23">
        <f>+'[2]11'!$L$87</f>
        <v>831</v>
      </c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01"/>
      <c r="DG72" s="39" t="s">
        <v>193</v>
      </c>
      <c r="DH72" s="5">
        <f t="shared" si="78"/>
        <v>0</v>
      </c>
      <c r="DI72" s="40">
        <v>5.03</v>
      </c>
      <c r="DJ72" s="23">
        <f t="shared" si="79"/>
        <v>0</v>
      </c>
      <c r="DK72" s="23">
        <f t="shared" si="80"/>
        <v>831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>
        <f t="shared" si="85"/>
        <v>0</v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66"/>
        <v>0</v>
      </c>
      <c r="EO72" s="55">
        <f t="shared" si="66"/>
        <v>0</v>
      </c>
      <c r="EP72" s="55">
        <f t="shared" si="66"/>
        <v>0</v>
      </c>
      <c r="EQ72" s="55">
        <f t="shared" si="66"/>
        <v>0</v>
      </c>
      <c r="ER72" s="55">
        <f t="shared" si="66"/>
        <v>0</v>
      </c>
      <c r="ES72" s="55">
        <f t="shared" si="66"/>
        <v>0</v>
      </c>
      <c r="ET72" s="55">
        <f t="shared" si="66"/>
        <v>0</v>
      </c>
      <c r="EU72" s="55">
        <f t="shared" si="66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5"/>
        <v>0</v>
      </c>
      <c r="FD72" s="55">
        <f t="shared" si="65"/>
        <v>0</v>
      </c>
      <c r="FE72" s="55">
        <f t="shared" si="65"/>
        <v>0</v>
      </c>
      <c r="FF72" s="55">
        <f t="shared" si="65"/>
        <v>0</v>
      </c>
      <c r="FG72" s="55">
        <f t="shared" si="65"/>
        <v>0</v>
      </c>
      <c r="FH72" s="55">
        <f t="shared" si="65"/>
        <v>0</v>
      </c>
      <c r="FI72" s="55">
        <f t="shared" si="65"/>
        <v>0</v>
      </c>
      <c r="FJ72" s="55">
        <f t="shared" si="65"/>
        <v>0</v>
      </c>
      <c r="FK72" s="55">
        <f t="shared" si="65"/>
        <v>0</v>
      </c>
      <c r="FL72" s="55">
        <f t="shared" si="64"/>
        <v>0</v>
      </c>
      <c r="FM72" s="55">
        <f t="shared" si="64"/>
        <v>0</v>
      </c>
      <c r="FN72" s="55">
        <f t="shared" si="64"/>
        <v>0</v>
      </c>
      <c r="FO72" s="55">
        <f t="shared" si="64"/>
        <v>0</v>
      </c>
      <c r="FP72" s="55">
        <f t="shared" si="49"/>
        <v>0</v>
      </c>
      <c r="FQ72" s="55">
        <f t="shared" si="49"/>
        <v>0</v>
      </c>
      <c r="FR72" s="55">
        <f t="shared" si="49"/>
        <v>0</v>
      </c>
      <c r="FS72" s="55">
        <f t="shared" si="49"/>
        <v>0</v>
      </c>
      <c r="FT72" s="4" t="str">
        <f t="shared" si="62"/>
        <v/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 t="str">
        <f t="shared" si="62"/>
        <v/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 t="str">
        <f t="shared" si="62"/>
        <v/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2">
        <v>30600001</v>
      </c>
      <c r="B73" s="102"/>
      <c r="C73" s="39" t="s">
        <v>194</v>
      </c>
      <c r="D73" s="5"/>
      <c r="E73" s="54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02"/>
      <c r="DG73" s="39" t="s">
        <v>194</v>
      </c>
      <c r="DH73" s="5">
        <f t="shared" si="78"/>
        <v>0</v>
      </c>
      <c r="DI73" s="40">
        <v>5.03</v>
      </c>
      <c r="DJ73" s="23">
        <f t="shared" si="79"/>
        <v>0</v>
      </c>
      <c r="DK73" s="23">
        <f t="shared" si="80"/>
        <v>831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>
        <f t="shared" si="85"/>
        <v>0</v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66"/>
        <v>0</v>
      </c>
      <c r="EO73" s="55">
        <f t="shared" si="66"/>
        <v>0</v>
      </c>
      <c r="EP73" s="55">
        <f t="shared" si="66"/>
        <v>0</v>
      </c>
      <c r="EQ73" s="55">
        <f t="shared" si="66"/>
        <v>0</v>
      </c>
      <c r="ER73" s="55">
        <f t="shared" si="66"/>
        <v>0</v>
      </c>
      <c r="ES73" s="55">
        <f t="shared" si="66"/>
        <v>0</v>
      </c>
      <c r="ET73" s="55">
        <f t="shared" si="66"/>
        <v>0</v>
      </c>
      <c r="EU73" s="55">
        <f t="shared" si="66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5"/>
        <v>0</v>
      </c>
      <c r="FD73" s="55">
        <f t="shared" si="65"/>
        <v>0</v>
      </c>
      <c r="FE73" s="55">
        <f t="shared" si="65"/>
        <v>0</v>
      </c>
      <c r="FF73" s="55">
        <f t="shared" si="65"/>
        <v>0</v>
      </c>
      <c r="FG73" s="55">
        <f t="shared" si="65"/>
        <v>0</v>
      </c>
      <c r="FH73" s="55">
        <f t="shared" si="65"/>
        <v>0</v>
      </c>
      <c r="FI73" s="55">
        <f t="shared" si="65"/>
        <v>0</v>
      </c>
      <c r="FJ73" s="55">
        <f t="shared" si="65"/>
        <v>0</v>
      </c>
      <c r="FK73" s="55">
        <f t="shared" si="65"/>
        <v>0</v>
      </c>
      <c r="FL73" s="55">
        <f t="shared" si="64"/>
        <v>0</v>
      </c>
      <c r="FM73" s="55">
        <f t="shared" si="64"/>
        <v>0</v>
      </c>
      <c r="FN73" s="55">
        <f t="shared" si="64"/>
        <v>0</v>
      </c>
      <c r="FO73" s="55">
        <f t="shared" si="64"/>
        <v>0</v>
      </c>
      <c r="FP73" s="55">
        <f t="shared" si="49"/>
        <v>0</v>
      </c>
      <c r="FQ73" s="55">
        <f t="shared" si="49"/>
        <v>0</v>
      </c>
      <c r="FR73" s="55">
        <f t="shared" si="49"/>
        <v>0</v>
      </c>
      <c r="FS73" s="55">
        <f t="shared" si="49"/>
        <v>0</v>
      </c>
      <c r="FT73" s="4" t="str">
        <f t="shared" si="62"/>
        <v/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 t="str">
        <f t="shared" si="62"/>
        <v/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 t="str">
        <f t="shared" si="62"/>
        <v/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100" t="s">
        <v>195</v>
      </c>
      <c r="C74" s="39" t="s">
        <v>138</v>
      </c>
      <c r="D74" s="5"/>
      <c r="E74" s="54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100" t="s">
        <v>195</v>
      </c>
      <c r="DG74" s="39" t="s">
        <v>138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66"/>
        <v>0</v>
      </c>
      <c r="EO74" s="55">
        <f t="shared" si="66"/>
        <v>0</v>
      </c>
      <c r="EP74" s="55">
        <f t="shared" si="66"/>
        <v>0</v>
      </c>
      <c r="EQ74" s="55">
        <f t="shared" si="66"/>
        <v>0</v>
      </c>
      <c r="ER74" s="55">
        <f t="shared" si="66"/>
        <v>0</v>
      </c>
      <c r="ES74" s="55">
        <f t="shared" si="66"/>
        <v>0</v>
      </c>
      <c r="ET74" s="55">
        <f t="shared" si="66"/>
        <v>0</v>
      </c>
      <c r="EU74" s="55">
        <f t="shared" si="66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5"/>
        <v>0</v>
      </c>
      <c r="FD74" s="55">
        <f t="shared" si="65"/>
        <v>0</v>
      </c>
      <c r="FE74" s="55">
        <f t="shared" si="65"/>
        <v>0</v>
      </c>
      <c r="FF74" s="55">
        <f t="shared" si="65"/>
        <v>0</v>
      </c>
      <c r="FG74" s="55">
        <f t="shared" si="65"/>
        <v>0</v>
      </c>
      <c r="FH74" s="55">
        <f t="shared" si="65"/>
        <v>0</v>
      </c>
      <c r="FI74" s="55">
        <f t="shared" si="65"/>
        <v>0</v>
      </c>
      <c r="FJ74" s="55">
        <f t="shared" si="65"/>
        <v>0</v>
      </c>
      <c r="FK74" s="55">
        <f t="shared" si="65"/>
        <v>0</v>
      </c>
      <c r="FL74" s="55">
        <f t="shared" si="64"/>
        <v>0</v>
      </c>
      <c r="FM74" s="55">
        <f t="shared" si="64"/>
        <v>0</v>
      </c>
      <c r="FN74" s="55">
        <f t="shared" si="64"/>
        <v>0</v>
      </c>
      <c r="FO74" s="55">
        <f t="shared" si="64"/>
        <v>0</v>
      </c>
      <c r="FP74" s="55">
        <f t="shared" si="49"/>
        <v>0</v>
      </c>
      <c r="FQ74" s="55">
        <f t="shared" si="49"/>
        <v>0</v>
      </c>
      <c r="FR74" s="55">
        <f t="shared" si="49"/>
        <v>0</v>
      </c>
      <c r="FS74" s="55">
        <f t="shared" si="49"/>
        <v>0</v>
      </c>
      <c r="FT74" s="4" t="str">
        <f t="shared" si="62"/>
        <v/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 t="str">
        <f t="shared" si="62"/>
        <v/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 t="str">
        <f t="shared" si="62"/>
        <v/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01"/>
      <c r="C75" s="39" t="s">
        <v>146</v>
      </c>
      <c r="D75" s="5"/>
      <c r="E75" s="54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01"/>
      <c r="DG75" s="39" t="s">
        <v>146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si="54"/>
        <v>0</v>
      </c>
      <c r="EN75" s="55">
        <f t="shared" si="66"/>
        <v>0</v>
      </c>
      <c r="EO75" s="55">
        <f t="shared" si="66"/>
        <v>0</v>
      </c>
      <c r="EP75" s="55">
        <f t="shared" si="66"/>
        <v>0</v>
      </c>
      <c r="EQ75" s="55">
        <f t="shared" si="66"/>
        <v>0</v>
      </c>
      <c r="ER75" s="55">
        <f t="shared" si="66"/>
        <v>0</v>
      </c>
      <c r="ES75" s="55">
        <f t="shared" si="66"/>
        <v>0</v>
      </c>
      <c r="ET75" s="55">
        <f t="shared" si="66"/>
        <v>0</v>
      </c>
      <c r="EU75" s="55">
        <f t="shared" si="66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5"/>
        <v>0</v>
      </c>
      <c r="FD75" s="55">
        <f t="shared" si="65"/>
        <v>0</v>
      </c>
      <c r="FE75" s="55">
        <f t="shared" si="65"/>
        <v>0</v>
      </c>
      <c r="FF75" s="55">
        <f t="shared" si="65"/>
        <v>0</v>
      </c>
      <c r="FG75" s="55">
        <f t="shared" si="65"/>
        <v>0</v>
      </c>
      <c r="FH75" s="55">
        <f t="shared" si="65"/>
        <v>0</v>
      </c>
      <c r="FI75" s="55">
        <f t="shared" si="65"/>
        <v>0</v>
      </c>
      <c r="FJ75" s="55">
        <f t="shared" si="65"/>
        <v>0</v>
      </c>
      <c r="FK75" s="55">
        <f t="shared" si="65"/>
        <v>0</v>
      </c>
      <c r="FL75" s="55">
        <f t="shared" si="64"/>
        <v>0</v>
      </c>
      <c r="FM75" s="55">
        <f t="shared" si="64"/>
        <v>0</v>
      </c>
      <c r="FN75" s="55">
        <f t="shared" si="64"/>
        <v>0</v>
      </c>
      <c r="FO75" s="55">
        <f t="shared" si="64"/>
        <v>0</v>
      </c>
      <c r="FP75" s="55">
        <f t="shared" si="49"/>
        <v>0</v>
      </c>
      <c r="FQ75" s="55">
        <f t="shared" si="49"/>
        <v>0</v>
      </c>
      <c r="FR75" s="55">
        <f t="shared" si="49"/>
        <v>0</v>
      </c>
      <c r="FS75" s="55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01"/>
      <c r="C76" s="39" t="s">
        <v>193</v>
      </c>
      <c r="D76" s="5"/>
      <c r="E76" s="54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01"/>
      <c r="DG76" s="39" t="s">
        <v>193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54"/>
        <v>0</v>
      </c>
      <c r="EN76" s="55">
        <f t="shared" si="66"/>
        <v>0</v>
      </c>
      <c r="EO76" s="55">
        <f t="shared" si="66"/>
        <v>0</v>
      </c>
      <c r="EP76" s="55">
        <f t="shared" si="66"/>
        <v>0</v>
      </c>
      <c r="EQ76" s="55">
        <f t="shared" si="66"/>
        <v>0</v>
      </c>
      <c r="ER76" s="55">
        <f t="shared" si="66"/>
        <v>0</v>
      </c>
      <c r="ES76" s="55">
        <f t="shared" si="66"/>
        <v>0</v>
      </c>
      <c r="ET76" s="55">
        <f t="shared" si="66"/>
        <v>0</v>
      </c>
      <c r="EU76" s="55">
        <f t="shared" si="66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5"/>
        <v>0</v>
      </c>
      <c r="FD76" s="55">
        <f t="shared" si="65"/>
        <v>0</v>
      </c>
      <c r="FE76" s="55">
        <f t="shared" si="65"/>
        <v>0</v>
      </c>
      <c r="FF76" s="55">
        <f t="shared" si="65"/>
        <v>0</v>
      </c>
      <c r="FG76" s="55">
        <f t="shared" si="65"/>
        <v>0</v>
      </c>
      <c r="FH76" s="55">
        <f t="shared" si="65"/>
        <v>0</v>
      </c>
      <c r="FI76" s="55">
        <f t="shared" si="65"/>
        <v>0</v>
      </c>
      <c r="FJ76" s="55">
        <f t="shared" si="65"/>
        <v>0</v>
      </c>
      <c r="FK76" s="55">
        <f t="shared" si="65"/>
        <v>0</v>
      </c>
      <c r="FL76" s="55">
        <f t="shared" si="64"/>
        <v>0</v>
      </c>
      <c r="FM76" s="55">
        <f t="shared" si="64"/>
        <v>0</v>
      </c>
      <c r="FN76" s="55">
        <f t="shared" si="64"/>
        <v>0</v>
      </c>
      <c r="FO76" s="55">
        <f t="shared" si="64"/>
        <v>0</v>
      </c>
      <c r="FP76" s="55">
        <f t="shared" si="49"/>
        <v>0</v>
      </c>
      <c r="FQ76" s="55">
        <f t="shared" si="49"/>
        <v>0</v>
      </c>
      <c r="FR76" s="55">
        <f t="shared" si="49"/>
        <v>0</v>
      </c>
      <c r="FS76" s="55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02"/>
      <c r="C77" s="39" t="s">
        <v>194</v>
      </c>
      <c r="D77" s="5"/>
      <c r="E77" s="54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02"/>
      <c r="DG77" s="39" t="s">
        <v>194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54"/>
        <v>0</v>
      </c>
      <c r="EN77" s="55">
        <f t="shared" si="66"/>
        <v>0</v>
      </c>
      <c r="EO77" s="55">
        <f t="shared" si="66"/>
        <v>0</v>
      </c>
      <c r="EP77" s="55">
        <f t="shared" si="66"/>
        <v>0</v>
      </c>
      <c r="EQ77" s="55">
        <f t="shared" si="66"/>
        <v>0</v>
      </c>
      <c r="ER77" s="55">
        <f t="shared" si="66"/>
        <v>0</v>
      </c>
      <c r="ES77" s="55">
        <f t="shared" si="66"/>
        <v>0</v>
      </c>
      <c r="ET77" s="55">
        <f t="shared" si="66"/>
        <v>0</v>
      </c>
      <c r="EU77" s="55">
        <f t="shared" si="66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5"/>
        <v>0</v>
      </c>
      <c r="FD77" s="55">
        <f t="shared" si="65"/>
        <v>0</v>
      </c>
      <c r="FE77" s="55">
        <f t="shared" si="65"/>
        <v>0</v>
      </c>
      <c r="FF77" s="55">
        <f t="shared" si="65"/>
        <v>0</v>
      </c>
      <c r="FG77" s="55">
        <f t="shared" si="65"/>
        <v>0</v>
      </c>
      <c r="FH77" s="55">
        <f t="shared" si="65"/>
        <v>0</v>
      </c>
      <c r="FI77" s="55">
        <f t="shared" si="65"/>
        <v>0</v>
      </c>
      <c r="FJ77" s="55">
        <f t="shared" si="65"/>
        <v>0</v>
      </c>
      <c r="FK77" s="55">
        <f t="shared" si="65"/>
        <v>0</v>
      </c>
      <c r="FL77" s="55">
        <f t="shared" si="64"/>
        <v>0</v>
      </c>
      <c r="FM77" s="55">
        <f t="shared" si="64"/>
        <v>0</v>
      </c>
      <c r="FN77" s="55">
        <f t="shared" si="64"/>
        <v>0</v>
      </c>
      <c r="FO77" s="55">
        <f t="shared" si="64"/>
        <v>0</v>
      </c>
      <c r="FP77" s="55">
        <f t="shared" si="49"/>
        <v>0</v>
      </c>
      <c r="FQ77" s="55">
        <f t="shared" si="49"/>
        <v>0</v>
      </c>
      <c r="FR77" s="55">
        <f t="shared" si="49"/>
        <v>0</v>
      </c>
      <c r="FS77" s="55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81" t="s">
        <v>196</v>
      </c>
      <c r="C78" s="39" t="s">
        <v>197</v>
      </c>
      <c r="D78" s="5"/>
      <c r="E78" s="54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81" t="s">
        <v>196</v>
      </c>
      <c r="DG78" s="39" t="s">
        <v>197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54"/>
        <v>0</v>
      </c>
      <c r="EN78" s="55">
        <f t="shared" si="66"/>
        <v>0</v>
      </c>
      <c r="EO78" s="55">
        <f t="shared" si="66"/>
        <v>0</v>
      </c>
      <c r="EP78" s="55">
        <f t="shared" si="66"/>
        <v>0</v>
      </c>
      <c r="EQ78" s="55">
        <f t="shared" si="66"/>
        <v>0</v>
      </c>
      <c r="ER78" s="55">
        <f t="shared" si="66"/>
        <v>0</v>
      </c>
      <c r="ES78" s="55">
        <f t="shared" si="66"/>
        <v>0</v>
      </c>
      <c r="ET78" s="55">
        <f t="shared" si="66"/>
        <v>0</v>
      </c>
      <c r="EU78" s="55">
        <f t="shared" si="66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5"/>
        <v>0</v>
      </c>
      <c r="FE78" s="55">
        <f t="shared" si="65"/>
        <v>0</v>
      </c>
      <c r="FF78" s="55">
        <f t="shared" si="65"/>
        <v>0</v>
      </c>
      <c r="FG78" s="55">
        <f t="shared" si="65"/>
        <v>0</v>
      </c>
      <c r="FH78" s="55">
        <f t="shared" si="65"/>
        <v>0</v>
      </c>
      <c r="FI78" s="55">
        <f t="shared" si="65"/>
        <v>0</v>
      </c>
      <c r="FJ78" s="55">
        <f t="shared" si="65"/>
        <v>0</v>
      </c>
      <c r="FK78" s="55">
        <f t="shared" si="65"/>
        <v>0</v>
      </c>
      <c r="FL78" s="55">
        <f t="shared" si="64"/>
        <v>0</v>
      </c>
      <c r="FM78" s="55">
        <f t="shared" si="64"/>
        <v>0</v>
      </c>
      <c r="FN78" s="55">
        <f t="shared" si="64"/>
        <v>0</v>
      </c>
      <c r="FO78" s="55">
        <f t="shared" si="64"/>
        <v>0</v>
      </c>
      <c r="FP78" s="55">
        <f t="shared" si="49"/>
        <v>0</v>
      </c>
      <c r="FQ78" s="55">
        <f t="shared" si="49"/>
        <v>0</v>
      </c>
      <c r="FR78" s="55">
        <f t="shared" si="49"/>
        <v>0</v>
      </c>
      <c r="FS78" s="55">
        <f t="shared" si="49"/>
        <v>0</v>
      </c>
      <c r="FT78" s="4" t="str">
        <f t="shared" si="62"/>
        <v/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 t="str">
        <f t="shared" si="62"/>
        <v/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 t="str">
        <f t="shared" si="62"/>
        <v/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2">
        <v>30400001</v>
      </c>
      <c r="B79" s="100" t="s">
        <v>198</v>
      </c>
      <c r="C79" s="83" t="s">
        <v>150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100" t="s">
        <v>198</v>
      </c>
      <c r="DG79" s="83" t="s">
        <v>150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54"/>
        <v>0</v>
      </c>
      <c r="EN79" s="55">
        <f t="shared" si="66"/>
        <v>0</v>
      </c>
      <c r="EO79" s="55">
        <f t="shared" si="66"/>
        <v>0</v>
      </c>
      <c r="EP79" s="55">
        <f t="shared" si="66"/>
        <v>0</v>
      </c>
      <c r="EQ79" s="55">
        <f t="shared" si="66"/>
        <v>0</v>
      </c>
      <c r="ER79" s="55">
        <f t="shared" si="66"/>
        <v>0</v>
      </c>
      <c r="ES79" s="55">
        <f t="shared" si="66"/>
        <v>0</v>
      </c>
      <c r="ET79" s="55">
        <f t="shared" si="66"/>
        <v>0</v>
      </c>
      <c r="EU79" s="55">
        <f t="shared" si="66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5"/>
        <v>0</v>
      </c>
      <c r="FC79" s="55">
        <f t="shared" si="65"/>
        <v>0</v>
      </c>
      <c r="FD79" s="55">
        <f t="shared" si="65"/>
        <v>0</v>
      </c>
      <c r="FE79" s="55">
        <f t="shared" si="65"/>
        <v>0</v>
      </c>
      <c r="FF79" s="55">
        <f t="shared" si="65"/>
        <v>0</v>
      </c>
      <c r="FG79" s="55">
        <f t="shared" si="65"/>
        <v>0</v>
      </c>
      <c r="FH79" s="55">
        <f t="shared" si="65"/>
        <v>0</v>
      </c>
      <c r="FI79" s="55">
        <f t="shared" si="65"/>
        <v>0</v>
      </c>
      <c r="FJ79" s="55">
        <f t="shared" si="65"/>
        <v>0</v>
      </c>
      <c r="FK79" s="55">
        <f t="shared" si="65"/>
        <v>0</v>
      </c>
      <c r="FL79" s="55">
        <f t="shared" si="64"/>
        <v>0</v>
      </c>
      <c r="FM79" s="55">
        <f t="shared" si="64"/>
        <v>0</v>
      </c>
      <c r="FN79" s="55">
        <f t="shared" si="64"/>
        <v>0</v>
      </c>
      <c r="FO79" s="55">
        <f t="shared" si="64"/>
        <v>0</v>
      </c>
      <c r="FP79" s="55">
        <f t="shared" si="49"/>
        <v>0</v>
      </c>
      <c r="FQ79" s="55">
        <f t="shared" si="49"/>
        <v>0</v>
      </c>
      <c r="FR79" s="55">
        <f t="shared" si="49"/>
        <v>0</v>
      </c>
      <c r="FS79" s="55">
        <f t="shared" si="49"/>
        <v>0</v>
      </c>
      <c r="FT79" s="4" t="str">
        <f t="shared" si="62"/>
        <v/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 t="str">
        <f t="shared" si="62"/>
        <v/>
      </c>
      <c r="FY79" s="4" t="str">
        <f t="shared" si="62"/>
        <v/>
      </c>
      <c r="FZ79" s="4" t="str">
        <f t="shared" si="62"/>
        <v/>
      </c>
      <c r="GA79" s="4">
        <f t="shared" si="62"/>
        <v>0</v>
      </c>
      <c r="GB79" s="4" t="str">
        <f t="shared" si="62"/>
        <v/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2">
        <v>30400002</v>
      </c>
      <c r="B80" s="102"/>
      <c r="C80" s="28" t="s">
        <v>179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02"/>
      <c r="DG80" s="28" t="s">
        <v>179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54"/>
        <v>0</v>
      </c>
      <c r="EN80" s="55">
        <f t="shared" si="66"/>
        <v>0</v>
      </c>
      <c r="EO80" s="55">
        <f t="shared" si="66"/>
        <v>0</v>
      </c>
      <c r="EP80" s="55">
        <f t="shared" si="66"/>
        <v>0</v>
      </c>
      <c r="EQ80" s="55">
        <f t="shared" si="66"/>
        <v>0</v>
      </c>
      <c r="ER80" s="55">
        <f t="shared" si="66"/>
        <v>0</v>
      </c>
      <c r="ES80" s="55">
        <f t="shared" si="66"/>
        <v>0</v>
      </c>
      <c r="ET80" s="55">
        <f t="shared" si="66"/>
        <v>0</v>
      </c>
      <c r="EU80" s="55">
        <f t="shared" si="66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5"/>
        <v>0</v>
      </c>
      <c r="FC80" s="55">
        <f t="shared" si="65"/>
        <v>0</v>
      </c>
      <c r="FD80" s="55">
        <f t="shared" si="65"/>
        <v>0</v>
      </c>
      <c r="FE80" s="55">
        <f t="shared" si="65"/>
        <v>0</v>
      </c>
      <c r="FF80" s="55">
        <f t="shared" si="65"/>
        <v>0</v>
      </c>
      <c r="FG80" s="55">
        <f t="shared" si="65"/>
        <v>0</v>
      </c>
      <c r="FH80" s="55">
        <f t="shared" si="65"/>
        <v>0</v>
      </c>
      <c r="FI80" s="55">
        <f t="shared" si="65"/>
        <v>0</v>
      </c>
      <c r="FJ80" s="55">
        <f t="shared" si="65"/>
        <v>0</v>
      </c>
      <c r="FK80" s="55">
        <f t="shared" si="65"/>
        <v>0</v>
      </c>
      <c r="FL80" s="55">
        <f t="shared" si="64"/>
        <v>0</v>
      </c>
      <c r="FM80" s="55">
        <f t="shared" si="64"/>
        <v>0</v>
      </c>
      <c r="FN80" s="55">
        <f t="shared" si="64"/>
        <v>0</v>
      </c>
      <c r="FO80" s="55">
        <f t="shared" si="64"/>
        <v>0</v>
      </c>
      <c r="FP80" s="55">
        <f t="shared" si="49"/>
        <v>0</v>
      </c>
      <c r="FQ80" s="55">
        <f t="shared" si="49"/>
        <v>0</v>
      </c>
      <c r="FR80" s="55">
        <f t="shared" si="49"/>
        <v>0</v>
      </c>
      <c r="FS80" s="55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100" t="s">
        <v>199</v>
      </c>
      <c r="C81" s="28" t="s">
        <v>146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100" t="s">
        <v>199</v>
      </c>
      <c r="DG81" s="28" t="s">
        <v>146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54"/>
        <v>0</v>
      </c>
      <c r="EN81" s="55">
        <f t="shared" si="66"/>
        <v>0</v>
      </c>
      <c r="EO81" s="55">
        <f t="shared" si="66"/>
        <v>0</v>
      </c>
      <c r="EP81" s="55">
        <f t="shared" si="66"/>
        <v>0</v>
      </c>
      <c r="EQ81" s="55">
        <f t="shared" si="66"/>
        <v>0</v>
      </c>
      <c r="ER81" s="55">
        <f t="shared" si="66"/>
        <v>0</v>
      </c>
      <c r="ES81" s="55">
        <f t="shared" si="66"/>
        <v>0</v>
      </c>
      <c r="ET81" s="55">
        <f t="shared" si="66"/>
        <v>0</v>
      </c>
      <c r="EU81" s="55">
        <f t="shared" si="66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5"/>
        <v>0</v>
      </c>
      <c r="FC81" s="55">
        <f t="shared" si="65"/>
        <v>0</v>
      </c>
      <c r="FD81" s="55">
        <f t="shared" si="65"/>
        <v>0</v>
      </c>
      <c r="FE81" s="55">
        <f t="shared" si="65"/>
        <v>0</v>
      </c>
      <c r="FF81" s="55">
        <f t="shared" si="65"/>
        <v>0</v>
      </c>
      <c r="FG81" s="55">
        <f t="shared" si="65"/>
        <v>0</v>
      </c>
      <c r="FH81" s="55">
        <f t="shared" si="65"/>
        <v>0</v>
      </c>
      <c r="FI81" s="55">
        <f t="shared" si="65"/>
        <v>0</v>
      </c>
      <c r="FJ81" s="55">
        <f t="shared" si="65"/>
        <v>0</v>
      </c>
      <c r="FK81" s="55">
        <f t="shared" si="65"/>
        <v>0</v>
      </c>
      <c r="FL81" s="55">
        <f t="shared" si="64"/>
        <v>0</v>
      </c>
      <c r="FM81" s="55">
        <f t="shared" si="64"/>
        <v>0</v>
      </c>
      <c r="FN81" s="55">
        <f t="shared" si="64"/>
        <v>0</v>
      </c>
      <c r="FO81" s="55">
        <f t="shared" si="64"/>
        <v>0</v>
      </c>
      <c r="FP81" s="55">
        <f t="shared" si="49"/>
        <v>0</v>
      </c>
      <c r="FQ81" s="55">
        <f t="shared" si="49"/>
        <v>0</v>
      </c>
      <c r="FR81" s="55">
        <f t="shared" si="49"/>
        <v>0</v>
      </c>
      <c r="FS81" s="55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customHeight="1">
      <c r="A82" s="62">
        <v>30400006</v>
      </c>
      <c r="B82" s="101"/>
      <c r="C82" s="28" t="s">
        <v>138</v>
      </c>
      <c r="D82" s="5">
        <f>126+132</f>
        <v>258</v>
      </c>
      <c r="E82" s="22">
        <v>5.07</v>
      </c>
      <c r="F82" s="23">
        <f t="shared" si="67"/>
        <v>1308.0600000000002</v>
      </c>
      <c r="G82" s="23"/>
      <c r="H82" s="23">
        <f t="shared" si="92"/>
        <v>2.5</v>
      </c>
      <c r="I82" s="23">
        <f t="shared" si="93"/>
        <v>0</v>
      </c>
      <c r="J82" s="23">
        <f t="shared" si="70"/>
        <v>1310.5600000000002</v>
      </c>
      <c r="K82" s="23">
        <f t="shared" si="71"/>
        <v>0.1907581491881333</v>
      </c>
      <c r="L82" s="23" t="str">
        <f t="shared" si="72"/>
        <v>0</v>
      </c>
      <c r="M82" s="10">
        <v>0.3</v>
      </c>
      <c r="N82" s="23">
        <f t="shared" si="73"/>
        <v>3.9316800000000005</v>
      </c>
      <c r="O82" s="23">
        <f t="shared" si="74"/>
        <v>0.10924185081186669</v>
      </c>
      <c r="P82" s="23">
        <f t="shared" si="75"/>
        <v>0</v>
      </c>
      <c r="Q82" s="7">
        <v>0.1</v>
      </c>
      <c r="R82" s="6">
        <f t="shared" si="76"/>
        <v>0.13105600000000001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>
        <v>2.5</v>
      </c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>
        <f t="shared" si="60"/>
        <v>0</v>
      </c>
      <c r="BQ82" s="4">
        <f t="shared" si="60"/>
        <v>1310.5600000000002</v>
      </c>
      <c r="BR82" s="4" t="str">
        <f t="shared" si="60"/>
        <v/>
      </c>
      <c r="BS82" s="4">
        <f t="shared" si="60"/>
        <v>0</v>
      </c>
      <c r="BT82" s="4">
        <f t="shared" si="60"/>
        <v>0</v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>
        <f t="shared" si="60"/>
        <v>0</v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>
        <f t="shared" si="77"/>
        <v>0</v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01"/>
      <c r="DG82" s="28" t="s">
        <v>138</v>
      </c>
      <c r="DH82" s="5">
        <f t="shared" si="78"/>
        <v>515</v>
      </c>
      <c r="DI82" s="24">
        <v>5.07</v>
      </c>
      <c r="DJ82" s="23">
        <f t="shared" si="79"/>
        <v>2611.0500000000002</v>
      </c>
      <c r="DK82" s="23">
        <f t="shared" si="80"/>
        <v>0</v>
      </c>
      <c r="DL82" s="23">
        <f t="shared" si="81"/>
        <v>5</v>
      </c>
      <c r="DM82" s="23">
        <f t="shared" si="82"/>
        <v>0</v>
      </c>
      <c r="DN82" s="23">
        <f t="shared" si="83"/>
        <v>2616.0500000000002</v>
      </c>
      <c r="DO82" s="23">
        <f t="shared" si="84"/>
        <v>0.19112784541579861</v>
      </c>
      <c r="DP82" s="23" t="str">
        <f t="shared" si="85"/>
        <v/>
      </c>
      <c r="DQ82" s="10">
        <v>0.3</v>
      </c>
      <c r="DR82" s="23">
        <f t="shared" si="86"/>
        <v>7.8481500000000004</v>
      </c>
      <c r="DS82" s="23" t="str">
        <f t="shared" si="87"/>
        <v/>
      </c>
      <c r="DT82" s="23">
        <f t="shared" si="88"/>
        <v>0</v>
      </c>
      <c r="DU82" s="7">
        <v>0.1</v>
      </c>
      <c r="DV82" s="6">
        <f t="shared" si="89"/>
        <v>0.26160500000000003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5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54"/>
        <v>0</v>
      </c>
      <c r="EN82" s="55">
        <f t="shared" si="66"/>
        <v>0</v>
      </c>
      <c r="EO82" s="55">
        <f t="shared" si="66"/>
        <v>0</v>
      </c>
      <c r="EP82" s="55">
        <f t="shared" si="66"/>
        <v>0</v>
      </c>
      <c r="EQ82" s="55">
        <f t="shared" si="66"/>
        <v>0</v>
      </c>
      <c r="ER82" s="55">
        <f t="shared" si="66"/>
        <v>0</v>
      </c>
      <c r="ES82" s="55">
        <f t="shared" si="66"/>
        <v>0</v>
      </c>
      <c r="ET82" s="55">
        <f t="shared" si="66"/>
        <v>0</v>
      </c>
      <c r="EU82" s="55">
        <f t="shared" si="66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5"/>
        <v>0</v>
      </c>
      <c r="FC82" s="55">
        <f t="shared" si="65"/>
        <v>0</v>
      </c>
      <c r="FD82" s="55">
        <f t="shared" si="65"/>
        <v>0</v>
      </c>
      <c r="FE82" s="55">
        <f t="shared" si="65"/>
        <v>0</v>
      </c>
      <c r="FF82" s="55">
        <f t="shared" si="65"/>
        <v>0</v>
      </c>
      <c r="FG82" s="55">
        <f t="shared" si="65"/>
        <v>0</v>
      </c>
      <c r="FH82" s="55">
        <f t="shared" si="65"/>
        <v>0</v>
      </c>
      <c r="FI82" s="55">
        <f t="shared" si="65"/>
        <v>0</v>
      </c>
      <c r="FJ82" s="55">
        <f t="shared" si="65"/>
        <v>0</v>
      </c>
      <c r="FK82" s="55">
        <f t="shared" si="65"/>
        <v>0</v>
      </c>
      <c r="FL82" s="55">
        <f t="shared" si="64"/>
        <v>0</v>
      </c>
      <c r="FM82" s="55">
        <f t="shared" si="64"/>
        <v>0</v>
      </c>
      <c r="FN82" s="55">
        <f t="shared" si="64"/>
        <v>0</v>
      </c>
      <c r="FO82" s="55">
        <f t="shared" si="64"/>
        <v>0</v>
      </c>
      <c r="FP82" s="55">
        <f t="shared" si="49"/>
        <v>0</v>
      </c>
      <c r="FQ82" s="55">
        <f t="shared" si="49"/>
        <v>0</v>
      </c>
      <c r="FR82" s="55">
        <f t="shared" si="49"/>
        <v>0</v>
      </c>
      <c r="FS82" s="55">
        <f t="shared" si="49"/>
        <v>0</v>
      </c>
      <c r="FT82" s="4">
        <f t="shared" si="62"/>
        <v>0</v>
      </c>
      <c r="FU82" s="4">
        <f t="shared" si="62"/>
        <v>2616.0500000000002</v>
      </c>
      <c r="FV82" s="4" t="str">
        <f t="shared" si="62"/>
        <v/>
      </c>
      <c r="FW82" s="4">
        <f t="shared" si="62"/>
        <v>0</v>
      </c>
      <c r="FX82" s="4">
        <f t="shared" si="62"/>
        <v>0</v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>
        <f t="shared" si="62"/>
        <v>0</v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>
        <f t="shared" si="91"/>
        <v>0</v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2">
        <v>30400007</v>
      </c>
      <c r="B83" s="102"/>
      <c r="C83" s="28" t="s">
        <v>163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02"/>
      <c r="DG83" s="28" t="s">
        <v>163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54"/>
        <v>0</v>
      </c>
      <c r="EN83" s="55">
        <f t="shared" si="66"/>
        <v>0</v>
      </c>
      <c r="EO83" s="55">
        <f t="shared" si="66"/>
        <v>0</v>
      </c>
      <c r="EP83" s="55">
        <f t="shared" si="66"/>
        <v>0</v>
      </c>
      <c r="EQ83" s="55">
        <f t="shared" si="66"/>
        <v>0</v>
      </c>
      <c r="ER83" s="55">
        <f t="shared" si="66"/>
        <v>0</v>
      </c>
      <c r="ES83" s="55">
        <f t="shared" si="66"/>
        <v>0</v>
      </c>
      <c r="ET83" s="55">
        <f t="shared" si="66"/>
        <v>0</v>
      </c>
      <c r="EU83" s="55">
        <f t="shared" si="66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5"/>
        <v>0</v>
      </c>
      <c r="FC83" s="55">
        <f t="shared" si="65"/>
        <v>0</v>
      </c>
      <c r="FD83" s="55">
        <f t="shared" si="65"/>
        <v>0</v>
      </c>
      <c r="FE83" s="55">
        <f t="shared" si="65"/>
        <v>0</v>
      </c>
      <c r="FF83" s="55">
        <f t="shared" si="65"/>
        <v>0</v>
      </c>
      <c r="FG83" s="55">
        <f t="shared" si="65"/>
        <v>0</v>
      </c>
      <c r="FH83" s="55">
        <f t="shared" si="65"/>
        <v>0</v>
      </c>
      <c r="FI83" s="55">
        <f t="shared" si="65"/>
        <v>0</v>
      </c>
      <c r="FJ83" s="55">
        <f t="shared" si="65"/>
        <v>0</v>
      </c>
      <c r="FK83" s="55">
        <f t="shared" si="65"/>
        <v>0</v>
      </c>
      <c r="FL83" s="55">
        <f t="shared" si="64"/>
        <v>0</v>
      </c>
      <c r="FM83" s="55">
        <f t="shared" si="64"/>
        <v>0</v>
      </c>
      <c r="FN83" s="55">
        <f t="shared" si="64"/>
        <v>0</v>
      </c>
      <c r="FO83" s="55">
        <f t="shared" si="64"/>
        <v>0</v>
      </c>
      <c r="FP83" s="55">
        <f t="shared" si="49"/>
        <v>0</v>
      </c>
      <c r="FQ83" s="55">
        <f t="shared" si="49"/>
        <v>0</v>
      </c>
      <c r="FR83" s="55">
        <f t="shared" si="49"/>
        <v>0</v>
      </c>
      <c r="FS83" s="55">
        <f t="shared" si="49"/>
        <v>0</v>
      </c>
      <c r="FT83" s="4" t="str">
        <f t="shared" ref="FT83:GG146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100" t="s">
        <v>200</v>
      </c>
      <c r="C84" s="28" t="s">
        <v>194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100" t="s">
        <v>200</v>
      </c>
      <c r="DG84" s="28" t="s">
        <v>194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54"/>
        <v>0</v>
      </c>
      <c r="EN84" s="55">
        <f t="shared" si="66"/>
        <v>0</v>
      </c>
      <c r="EO84" s="55">
        <f t="shared" si="66"/>
        <v>0</v>
      </c>
      <c r="EP84" s="55">
        <f t="shared" si="66"/>
        <v>0</v>
      </c>
      <c r="EQ84" s="55">
        <f t="shared" si="66"/>
        <v>0</v>
      </c>
      <c r="ER84" s="55">
        <f t="shared" si="66"/>
        <v>0</v>
      </c>
      <c r="ES84" s="55">
        <f t="shared" si="66"/>
        <v>0</v>
      </c>
      <c r="ET84" s="55">
        <f t="shared" si="66"/>
        <v>0</v>
      </c>
      <c r="EU84" s="55">
        <f t="shared" si="66"/>
        <v>0</v>
      </c>
      <c r="EV84" s="55">
        <f t="shared" si="66"/>
        <v>0</v>
      </c>
      <c r="EW84" s="55">
        <f t="shared" si="66"/>
        <v>0</v>
      </c>
      <c r="EX84" s="55">
        <f t="shared" ref="EV84:FK147" si="101">AT84+AT239</f>
        <v>0</v>
      </c>
      <c r="EY84" s="55">
        <f t="shared" si="101"/>
        <v>0</v>
      </c>
      <c r="EZ84" s="55">
        <f t="shared" si="101"/>
        <v>0</v>
      </c>
      <c r="FA84" s="55">
        <f t="shared" si="101"/>
        <v>0</v>
      </c>
      <c r="FB84" s="55">
        <f t="shared" si="65"/>
        <v>0</v>
      </c>
      <c r="FC84" s="55">
        <f t="shared" si="65"/>
        <v>0</v>
      </c>
      <c r="FD84" s="55">
        <f t="shared" si="65"/>
        <v>0</v>
      </c>
      <c r="FE84" s="55">
        <f t="shared" si="65"/>
        <v>0</v>
      </c>
      <c r="FF84" s="55">
        <f t="shared" si="65"/>
        <v>0</v>
      </c>
      <c r="FG84" s="55">
        <f t="shared" si="65"/>
        <v>0</v>
      </c>
      <c r="FH84" s="55">
        <f t="shared" si="65"/>
        <v>0</v>
      </c>
      <c r="FI84" s="55">
        <f t="shared" si="65"/>
        <v>0</v>
      </c>
      <c r="FJ84" s="55">
        <f t="shared" si="65"/>
        <v>0</v>
      </c>
      <c r="FK84" s="55">
        <f t="shared" si="65"/>
        <v>0</v>
      </c>
      <c r="FL84" s="55">
        <f t="shared" si="64"/>
        <v>0</v>
      </c>
      <c r="FM84" s="55">
        <f t="shared" si="64"/>
        <v>0</v>
      </c>
      <c r="FN84" s="55">
        <f t="shared" si="64"/>
        <v>0</v>
      </c>
      <c r="FO84" s="55">
        <f t="shared" si="64"/>
        <v>0</v>
      </c>
      <c r="FP84" s="55">
        <f t="shared" si="49"/>
        <v>0</v>
      </c>
      <c r="FQ84" s="55">
        <f t="shared" si="49"/>
        <v>0</v>
      </c>
      <c r="FR84" s="55">
        <f t="shared" si="49"/>
        <v>0</v>
      </c>
      <c r="FS84" s="55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01"/>
      <c r="C85" s="28" t="s">
        <v>146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01"/>
      <c r="DG85" s="28" t="s">
        <v>146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54"/>
        <v>0</v>
      </c>
      <c r="EN85" s="55">
        <f t="shared" si="54"/>
        <v>0</v>
      </c>
      <c r="EO85" s="55">
        <f t="shared" ref="EM85:EX148" si="103">AK85+AK240</f>
        <v>0</v>
      </c>
      <c r="EP85" s="55">
        <f t="shared" si="103"/>
        <v>0</v>
      </c>
      <c r="EQ85" s="55">
        <f t="shared" si="103"/>
        <v>0</v>
      </c>
      <c r="ER85" s="55">
        <f t="shared" si="103"/>
        <v>0</v>
      </c>
      <c r="ES85" s="55">
        <f t="shared" si="103"/>
        <v>0</v>
      </c>
      <c r="ET85" s="55">
        <f t="shared" si="103"/>
        <v>0</v>
      </c>
      <c r="EU85" s="55">
        <f t="shared" si="103"/>
        <v>0</v>
      </c>
      <c r="EV85" s="55">
        <f t="shared" si="101"/>
        <v>0</v>
      </c>
      <c r="EW85" s="55">
        <f t="shared" si="101"/>
        <v>0</v>
      </c>
      <c r="EX85" s="55">
        <f t="shared" si="101"/>
        <v>0</v>
      </c>
      <c r="EY85" s="55">
        <f t="shared" si="101"/>
        <v>0</v>
      </c>
      <c r="EZ85" s="55">
        <f t="shared" si="101"/>
        <v>0</v>
      </c>
      <c r="FA85" s="55">
        <f t="shared" si="101"/>
        <v>0</v>
      </c>
      <c r="FB85" s="55">
        <f t="shared" si="65"/>
        <v>0</v>
      </c>
      <c r="FC85" s="55">
        <f t="shared" si="65"/>
        <v>0</v>
      </c>
      <c r="FD85" s="55">
        <f t="shared" si="65"/>
        <v>0</v>
      </c>
      <c r="FE85" s="55">
        <f t="shared" si="65"/>
        <v>0</v>
      </c>
      <c r="FF85" s="55">
        <f t="shared" si="65"/>
        <v>0</v>
      </c>
      <c r="FG85" s="55">
        <f t="shared" si="65"/>
        <v>0</v>
      </c>
      <c r="FH85" s="55">
        <f t="shared" si="65"/>
        <v>0</v>
      </c>
      <c r="FI85" s="55">
        <f t="shared" si="65"/>
        <v>0</v>
      </c>
      <c r="FJ85" s="55">
        <f t="shared" si="65"/>
        <v>0</v>
      </c>
      <c r="FK85" s="55">
        <f t="shared" si="65"/>
        <v>0</v>
      </c>
      <c r="FL85" s="55">
        <f t="shared" si="64"/>
        <v>0</v>
      </c>
      <c r="FM85" s="55">
        <f t="shared" si="64"/>
        <v>0</v>
      </c>
      <c r="FN85" s="55">
        <f t="shared" si="64"/>
        <v>0</v>
      </c>
      <c r="FO85" s="55">
        <f t="shared" si="64"/>
        <v>0</v>
      </c>
      <c r="FP85" s="55">
        <f t="shared" si="49"/>
        <v>0</v>
      </c>
      <c r="FQ85" s="55">
        <f t="shared" si="49"/>
        <v>0</v>
      </c>
      <c r="FR85" s="55">
        <f t="shared" si="49"/>
        <v>0</v>
      </c>
      <c r="FS85" s="55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01"/>
      <c r="C86" s="28" t="s">
        <v>163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01"/>
      <c r="DG86" s="28" t="s">
        <v>163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54"/>
        <v>0</v>
      </c>
      <c r="EN86" s="55">
        <f t="shared" si="103"/>
        <v>0</v>
      </c>
      <c r="EO86" s="55">
        <f t="shared" si="103"/>
        <v>0</v>
      </c>
      <c r="EP86" s="55">
        <f t="shared" si="103"/>
        <v>0</v>
      </c>
      <c r="EQ86" s="55">
        <f t="shared" si="103"/>
        <v>0</v>
      </c>
      <c r="ER86" s="55">
        <f t="shared" si="103"/>
        <v>0</v>
      </c>
      <c r="ES86" s="55">
        <f t="shared" si="103"/>
        <v>0</v>
      </c>
      <c r="ET86" s="55">
        <f t="shared" si="103"/>
        <v>0</v>
      </c>
      <c r="EU86" s="55">
        <f t="shared" si="103"/>
        <v>0</v>
      </c>
      <c r="EV86" s="55">
        <f t="shared" si="101"/>
        <v>0</v>
      </c>
      <c r="EW86" s="55">
        <f t="shared" si="101"/>
        <v>0</v>
      </c>
      <c r="EX86" s="55">
        <f t="shared" si="101"/>
        <v>0</v>
      </c>
      <c r="EY86" s="55">
        <f t="shared" si="101"/>
        <v>0</v>
      </c>
      <c r="EZ86" s="55">
        <f t="shared" si="101"/>
        <v>0</v>
      </c>
      <c r="FA86" s="55">
        <f t="shared" si="101"/>
        <v>0</v>
      </c>
      <c r="FB86" s="55">
        <f t="shared" si="65"/>
        <v>0</v>
      </c>
      <c r="FC86" s="55">
        <f t="shared" si="65"/>
        <v>0</v>
      </c>
      <c r="FD86" s="55">
        <f t="shared" si="65"/>
        <v>0</v>
      </c>
      <c r="FE86" s="55">
        <f t="shared" si="65"/>
        <v>0</v>
      </c>
      <c r="FF86" s="55">
        <f t="shared" si="65"/>
        <v>0</v>
      </c>
      <c r="FG86" s="55">
        <f t="shared" si="65"/>
        <v>0</v>
      </c>
      <c r="FH86" s="55">
        <f t="shared" si="65"/>
        <v>0</v>
      </c>
      <c r="FI86" s="55">
        <f t="shared" si="65"/>
        <v>0</v>
      </c>
      <c r="FJ86" s="55">
        <f t="shared" si="65"/>
        <v>0</v>
      </c>
      <c r="FK86" s="55">
        <f t="shared" si="65"/>
        <v>0</v>
      </c>
      <c r="FL86" s="55">
        <f t="shared" si="64"/>
        <v>0</v>
      </c>
      <c r="FM86" s="55">
        <f t="shared" si="64"/>
        <v>0</v>
      </c>
      <c r="FN86" s="55">
        <f t="shared" si="64"/>
        <v>0</v>
      </c>
      <c r="FO86" s="55">
        <f t="shared" si="64"/>
        <v>0</v>
      </c>
      <c r="FP86" s="55">
        <f t="shared" si="49"/>
        <v>0</v>
      </c>
      <c r="FQ86" s="55">
        <f t="shared" si="49"/>
        <v>0</v>
      </c>
      <c r="FR86" s="55">
        <f t="shared" si="49"/>
        <v>0</v>
      </c>
      <c r="FS86" s="55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02"/>
      <c r="C87" s="28" t="s">
        <v>138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02"/>
      <c r="DG87" s="28" t="s">
        <v>138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54"/>
        <v>0</v>
      </c>
      <c r="EN87" s="55">
        <f t="shared" si="103"/>
        <v>0</v>
      </c>
      <c r="EO87" s="55">
        <f t="shared" si="103"/>
        <v>0</v>
      </c>
      <c r="EP87" s="55">
        <f t="shared" si="103"/>
        <v>0</v>
      </c>
      <c r="EQ87" s="55">
        <f t="shared" si="103"/>
        <v>0</v>
      </c>
      <c r="ER87" s="55">
        <f t="shared" si="103"/>
        <v>0</v>
      </c>
      <c r="ES87" s="55">
        <f t="shared" si="103"/>
        <v>0</v>
      </c>
      <c r="ET87" s="55">
        <f t="shared" si="103"/>
        <v>0</v>
      </c>
      <c r="EU87" s="55">
        <f t="shared" si="103"/>
        <v>0</v>
      </c>
      <c r="EV87" s="55">
        <f t="shared" si="101"/>
        <v>0</v>
      </c>
      <c r="EW87" s="55">
        <f t="shared" si="101"/>
        <v>0</v>
      </c>
      <c r="EX87" s="55">
        <f t="shared" si="101"/>
        <v>0</v>
      </c>
      <c r="EY87" s="55">
        <f t="shared" si="101"/>
        <v>0</v>
      </c>
      <c r="EZ87" s="55">
        <f t="shared" si="101"/>
        <v>0</v>
      </c>
      <c r="FA87" s="55">
        <f t="shared" si="101"/>
        <v>0</v>
      </c>
      <c r="FB87" s="55">
        <f t="shared" si="65"/>
        <v>0</v>
      </c>
      <c r="FC87" s="55">
        <f t="shared" si="65"/>
        <v>0</v>
      </c>
      <c r="FD87" s="55">
        <f t="shared" si="65"/>
        <v>0</v>
      </c>
      <c r="FE87" s="55">
        <f t="shared" si="65"/>
        <v>0</v>
      </c>
      <c r="FF87" s="55">
        <f t="shared" si="65"/>
        <v>0</v>
      </c>
      <c r="FG87" s="55">
        <f t="shared" si="65"/>
        <v>0</v>
      </c>
      <c r="FH87" s="55">
        <f t="shared" si="65"/>
        <v>0</v>
      </c>
      <c r="FI87" s="55">
        <f t="shared" si="65"/>
        <v>0</v>
      </c>
      <c r="FJ87" s="55">
        <f t="shared" si="65"/>
        <v>0</v>
      </c>
      <c r="FK87" s="55">
        <f t="shared" si="65"/>
        <v>0</v>
      </c>
      <c r="FL87" s="55">
        <f t="shared" si="64"/>
        <v>0</v>
      </c>
      <c r="FM87" s="55">
        <f t="shared" si="64"/>
        <v>0</v>
      </c>
      <c r="FN87" s="55">
        <f t="shared" si="64"/>
        <v>0</v>
      </c>
      <c r="FO87" s="55">
        <f t="shared" si="64"/>
        <v>0</v>
      </c>
      <c r="FP87" s="55">
        <f t="shared" si="49"/>
        <v>0</v>
      </c>
      <c r="FQ87" s="55">
        <f t="shared" si="49"/>
        <v>0</v>
      </c>
      <c r="FR87" s="55">
        <f t="shared" si="49"/>
        <v>0</v>
      </c>
      <c r="FS87" s="55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2">
        <v>30400018</v>
      </c>
      <c r="B88" s="100" t="s">
        <v>201</v>
      </c>
      <c r="C88" s="28" t="s">
        <v>194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100" t="s">
        <v>201</v>
      </c>
      <c r="DG88" s="28" t="s">
        <v>194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54"/>
        <v>0</v>
      </c>
      <c r="EN88" s="55">
        <f t="shared" si="54"/>
        <v>0</v>
      </c>
      <c r="EO88" s="55">
        <f t="shared" si="103"/>
        <v>0</v>
      </c>
      <c r="EP88" s="55">
        <f t="shared" si="103"/>
        <v>0</v>
      </c>
      <c r="EQ88" s="55">
        <f t="shared" si="103"/>
        <v>0</v>
      </c>
      <c r="ER88" s="55">
        <f t="shared" si="103"/>
        <v>0</v>
      </c>
      <c r="ES88" s="55">
        <f t="shared" si="103"/>
        <v>0</v>
      </c>
      <c r="ET88" s="55">
        <f t="shared" si="103"/>
        <v>0</v>
      </c>
      <c r="EU88" s="55">
        <f t="shared" si="103"/>
        <v>0</v>
      </c>
      <c r="EV88" s="55">
        <f t="shared" si="101"/>
        <v>0</v>
      </c>
      <c r="EW88" s="55">
        <f t="shared" si="101"/>
        <v>0</v>
      </c>
      <c r="EX88" s="55">
        <f t="shared" si="101"/>
        <v>0</v>
      </c>
      <c r="EY88" s="55">
        <f t="shared" si="101"/>
        <v>0</v>
      </c>
      <c r="EZ88" s="55">
        <f t="shared" si="101"/>
        <v>0</v>
      </c>
      <c r="FA88" s="55">
        <f t="shared" si="101"/>
        <v>0</v>
      </c>
      <c r="FB88" s="55">
        <f t="shared" si="65"/>
        <v>0</v>
      </c>
      <c r="FC88" s="55">
        <f t="shared" si="65"/>
        <v>0</v>
      </c>
      <c r="FD88" s="55">
        <f t="shared" si="65"/>
        <v>0</v>
      </c>
      <c r="FE88" s="55">
        <f t="shared" si="65"/>
        <v>0</v>
      </c>
      <c r="FF88" s="55">
        <f t="shared" si="65"/>
        <v>0</v>
      </c>
      <c r="FG88" s="55">
        <f t="shared" si="65"/>
        <v>0</v>
      </c>
      <c r="FH88" s="55">
        <f t="shared" si="65"/>
        <v>0</v>
      </c>
      <c r="FI88" s="55">
        <f t="shared" si="65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49"/>
        <v>0</v>
      </c>
      <c r="FQ88" s="55">
        <f t="shared" si="49"/>
        <v>0</v>
      </c>
      <c r="FR88" s="55">
        <f t="shared" si="49"/>
        <v>0</v>
      </c>
      <c r="FS88" s="55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2">
        <v>30400021</v>
      </c>
      <c r="B89" s="101"/>
      <c r="C89" s="28" t="s">
        <v>146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01"/>
      <c r="DG89" s="28" t="s">
        <v>146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103"/>
        <v>0</v>
      </c>
      <c r="EN89" s="55">
        <f t="shared" si="103"/>
        <v>0</v>
      </c>
      <c r="EO89" s="55">
        <f t="shared" si="103"/>
        <v>0</v>
      </c>
      <c r="EP89" s="55">
        <f t="shared" si="103"/>
        <v>0</v>
      </c>
      <c r="EQ89" s="55">
        <f t="shared" si="103"/>
        <v>0</v>
      </c>
      <c r="ER89" s="55">
        <f t="shared" si="103"/>
        <v>0</v>
      </c>
      <c r="ES89" s="55">
        <f t="shared" si="103"/>
        <v>0</v>
      </c>
      <c r="ET89" s="55">
        <f t="shared" si="103"/>
        <v>0</v>
      </c>
      <c r="EU89" s="55">
        <f t="shared" si="103"/>
        <v>0</v>
      </c>
      <c r="EV89" s="55">
        <f t="shared" si="101"/>
        <v>0</v>
      </c>
      <c r="EW89" s="55">
        <f t="shared" si="101"/>
        <v>0</v>
      </c>
      <c r="EX89" s="55">
        <f t="shared" si="101"/>
        <v>0</v>
      </c>
      <c r="EY89" s="55">
        <f t="shared" si="101"/>
        <v>0</v>
      </c>
      <c r="EZ89" s="55">
        <f t="shared" si="101"/>
        <v>0</v>
      </c>
      <c r="FA89" s="55">
        <f t="shared" si="101"/>
        <v>0</v>
      </c>
      <c r="FB89" s="55">
        <f t="shared" si="65"/>
        <v>0</v>
      </c>
      <c r="FC89" s="55">
        <f t="shared" si="65"/>
        <v>0</v>
      </c>
      <c r="FD89" s="55">
        <f t="shared" si="65"/>
        <v>0</v>
      </c>
      <c r="FE89" s="55">
        <f t="shared" si="65"/>
        <v>0</v>
      </c>
      <c r="FF89" s="55">
        <f t="shared" si="65"/>
        <v>0</v>
      </c>
      <c r="FG89" s="55">
        <f t="shared" si="65"/>
        <v>0</v>
      </c>
      <c r="FH89" s="55">
        <f t="shared" si="65"/>
        <v>0</v>
      </c>
      <c r="FI89" s="55">
        <f t="shared" si="65"/>
        <v>0</v>
      </c>
      <c r="FJ89" s="55">
        <f t="shared" si="65"/>
        <v>0</v>
      </c>
      <c r="FK89" s="55">
        <f t="shared" ref="FF89:FR152" si="104">BG89+BG244</f>
        <v>0</v>
      </c>
      <c r="FL89" s="55">
        <f t="shared" si="104"/>
        <v>0</v>
      </c>
      <c r="FM89" s="55">
        <f t="shared" si="104"/>
        <v>0</v>
      </c>
      <c r="FN89" s="55">
        <f t="shared" si="104"/>
        <v>0</v>
      </c>
      <c r="FO89" s="55">
        <f t="shared" si="104"/>
        <v>0</v>
      </c>
      <c r="FP89" s="55">
        <f t="shared" si="49"/>
        <v>0</v>
      </c>
      <c r="FQ89" s="55">
        <f t="shared" si="49"/>
        <v>0</v>
      </c>
      <c r="FR89" s="55">
        <f t="shared" si="49"/>
        <v>0</v>
      </c>
      <c r="FS89" s="55">
        <f t="shared" si="49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2">
        <v>30400020</v>
      </c>
      <c r="B90" s="101"/>
      <c r="C90" s="28" t="s">
        <v>163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8">
        <v>30400020</v>
      </c>
      <c r="DF90" s="101"/>
      <c r="DG90" s="28" t="s">
        <v>163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103"/>
        <v>0</v>
      </c>
      <c r="EN90" s="55">
        <f t="shared" si="103"/>
        <v>0</v>
      </c>
      <c r="EO90" s="55">
        <f t="shared" si="103"/>
        <v>0</v>
      </c>
      <c r="EP90" s="55">
        <f t="shared" si="103"/>
        <v>0</v>
      </c>
      <c r="EQ90" s="55">
        <f t="shared" si="103"/>
        <v>0</v>
      </c>
      <c r="ER90" s="55">
        <f t="shared" si="103"/>
        <v>0</v>
      </c>
      <c r="ES90" s="55">
        <f t="shared" si="103"/>
        <v>0</v>
      </c>
      <c r="ET90" s="55">
        <f t="shared" si="103"/>
        <v>0</v>
      </c>
      <c r="EU90" s="55">
        <f t="shared" si="103"/>
        <v>0</v>
      </c>
      <c r="EV90" s="55">
        <f t="shared" si="101"/>
        <v>0</v>
      </c>
      <c r="EW90" s="55">
        <f t="shared" si="101"/>
        <v>0</v>
      </c>
      <c r="EX90" s="55">
        <f t="shared" si="101"/>
        <v>0</v>
      </c>
      <c r="EY90" s="55">
        <f t="shared" si="101"/>
        <v>0</v>
      </c>
      <c r="EZ90" s="55">
        <f t="shared" si="101"/>
        <v>0</v>
      </c>
      <c r="FA90" s="55">
        <f t="shared" si="101"/>
        <v>0</v>
      </c>
      <c r="FB90" s="55">
        <f t="shared" si="101"/>
        <v>0</v>
      </c>
      <c r="FC90" s="55">
        <f t="shared" si="101"/>
        <v>0</v>
      </c>
      <c r="FD90" s="55">
        <f t="shared" si="101"/>
        <v>0</v>
      </c>
      <c r="FE90" s="55">
        <f t="shared" si="101"/>
        <v>0</v>
      </c>
      <c r="FF90" s="55">
        <f t="shared" si="101"/>
        <v>0</v>
      </c>
      <c r="FG90" s="55">
        <f t="shared" si="101"/>
        <v>0</v>
      </c>
      <c r="FH90" s="55">
        <f t="shared" si="101"/>
        <v>0</v>
      </c>
      <c r="FI90" s="55">
        <f t="shared" si="101"/>
        <v>0</v>
      </c>
      <c r="FJ90" s="55">
        <f t="shared" si="104"/>
        <v>0</v>
      </c>
      <c r="FK90" s="55">
        <f t="shared" si="104"/>
        <v>0</v>
      </c>
      <c r="FL90" s="55">
        <f t="shared" si="104"/>
        <v>0</v>
      </c>
      <c r="FM90" s="55">
        <f t="shared" si="104"/>
        <v>0</v>
      </c>
      <c r="FN90" s="55">
        <f t="shared" si="104"/>
        <v>0</v>
      </c>
      <c r="FO90" s="55">
        <f t="shared" si="104"/>
        <v>0</v>
      </c>
      <c r="FP90" s="55">
        <f t="shared" si="49"/>
        <v>0</v>
      </c>
      <c r="FQ90" s="55">
        <f t="shared" si="49"/>
        <v>0</v>
      </c>
      <c r="FR90" s="55">
        <f t="shared" si="49"/>
        <v>0</v>
      </c>
      <c r="FS90" s="55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2">
        <v>30400019</v>
      </c>
      <c r="B91" s="102"/>
      <c r="C91" s="28" t="s">
        <v>138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8">
        <v>30400019</v>
      </c>
      <c r="DF91" s="102"/>
      <c r="DG91" s="28" t="s">
        <v>138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103"/>
        <v>0</v>
      </c>
      <c r="EN91" s="55">
        <f t="shared" si="103"/>
        <v>0</v>
      </c>
      <c r="EO91" s="55">
        <f t="shared" si="103"/>
        <v>0</v>
      </c>
      <c r="EP91" s="55">
        <f t="shared" si="103"/>
        <v>0</v>
      </c>
      <c r="EQ91" s="55">
        <f t="shared" si="103"/>
        <v>0</v>
      </c>
      <c r="ER91" s="55">
        <f t="shared" si="103"/>
        <v>0</v>
      </c>
      <c r="ES91" s="55">
        <f t="shared" si="103"/>
        <v>0</v>
      </c>
      <c r="ET91" s="55">
        <f t="shared" si="103"/>
        <v>0</v>
      </c>
      <c r="EU91" s="55">
        <f t="shared" si="103"/>
        <v>0</v>
      </c>
      <c r="EV91" s="55">
        <f t="shared" si="103"/>
        <v>0</v>
      </c>
      <c r="EW91" s="55">
        <f t="shared" si="103"/>
        <v>0</v>
      </c>
      <c r="EX91" s="55">
        <f t="shared" si="103"/>
        <v>0</v>
      </c>
      <c r="EY91" s="55">
        <f t="shared" si="101"/>
        <v>0</v>
      </c>
      <c r="EZ91" s="55">
        <f t="shared" si="101"/>
        <v>0</v>
      </c>
      <c r="FA91" s="55">
        <f t="shared" si="101"/>
        <v>0</v>
      </c>
      <c r="FB91" s="55">
        <f t="shared" si="101"/>
        <v>0</v>
      </c>
      <c r="FC91" s="55">
        <f t="shared" si="101"/>
        <v>0</v>
      </c>
      <c r="FD91" s="55">
        <f t="shared" si="101"/>
        <v>0</v>
      </c>
      <c r="FE91" s="55">
        <f t="shared" si="101"/>
        <v>0</v>
      </c>
      <c r="FF91" s="55">
        <f t="shared" si="101"/>
        <v>0</v>
      </c>
      <c r="FG91" s="55">
        <f t="shared" si="101"/>
        <v>0</v>
      </c>
      <c r="FH91" s="55">
        <f t="shared" si="101"/>
        <v>0</v>
      </c>
      <c r="FI91" s="55">
        <f t="shared" si="101"/>
        <v>0</v>
      </c>
      <c r="FJ91" s="55">
        <f t="shared" si="104"/>
        <v>0</v>
      </c>
      <c r="FK91" s="55">
        <f t="shared" si="104"/>
        <v>0</v>
      </c>
      <c r="FL91" s="55">
        <f t="shared" si="104"/>
        <v>0</v>
      </c>
      <c r="FM91" s="55">
        <f t="shared" si="104"/>
        <v>0</v>
      </c>
      <c r="FN91" s="55">
        <f t="shared" si="104"/>
        <v>0</v>
      </c>
      <c r="FO91" s="55">
        <f t="shared" si="104"/>
        <v>0</v>
      </c>
      <c r="FP91" s="55">
        <f t="shared" si="49"/>
        <v>0</v>
      </c>
      <c r="FQ91" s="55">
        <f t="shared" si="49"/>
        <v>0</v>
      </c>
      <c r="FR91" s="55">
        <f t="shared" si="49"/>
        <v>0</v>
      </c>
      <c r="FS91" s="55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hidden="1" customHeight="1">
      <c r="A92" s="62">
        <v>30100029</v>
      </c>
      <c r="B92" s="100" t="s">
        <v>202</v>
      </c>
      <c r="C92" s="28" t="s">
        <v>179</v>
      </c>
      <c r="D92" s="5"/>
      <c r="E92" s="22">
        <v>5.08</v>
      </c>
      <c r="F92" s="23">
        <f t="shared" si="67"/>
        <v>0</v>
      </c>
      <c r="G92" s="23"/>
      <c r="H92" s="23">
        <f t="shared" si="92"/>
        <v>0</v>
      </c>
      <c r="I92" s="23">
        <f t="shared" si="93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8">
        <v>30100029</v>
      </c>
      <c r="DF92" s="100" t="s">
        <v>202</v>
      </c>
      <c r="DG92" s="28" t="s">
        <v>179</v>
      </c>
      <c r="DH92" s="5">
        <f t="shared" si="78"/>
        <v>720</v>
      </c>
      <c r="DI92" s="24">
        <v>5.08</v>
      </c>
      <c r="DJ92" s="23">
        <f t="shared" si="79"/>
        <v>3657.6</v>
      </c>
      <c r="DK92" s="23">
        <f t="shared" si="80"/>
        <v>4055.333333333333</v>
      </c>
      <c r="DL92" s="23">
        <f t="shared" si="81"/>
        <v>7</v>
      </c>
      <c r="DM92" s="23">
        <f t="shared" si="82"/>
        <v>20</v>
      </c>
      <c r="DN92" s="23">
        <f t="shared" si="83"/>
        <v>3664.6</v>
      </c>
      <c r="DO92" s="23">
        <f t="shared" si="84"/>
        <v>0.19101675489821537</v>
      </c>
      <c r="DP92" s="23">
        <f t="shared" si="85"/>
        <v>0.49317770836758179</v>
      </c>
      <c r="DQ92" s="10">
        <v>1</v>
      </c>
      <c r="DR92" s="23">
        <f t="shared" si="86"/>
        <v>36.646000000000001</v>
      </c>
      <c r="DS92" s="23">
        <f t="shared" si="87"/>
        <v>0.31580553673420286</v>
      </c>
      <c r="DT92" s="23">
        <f t="shared" si="88"/>
        <v>0</v>
      </c>
      <c r="DU92" s="7">
        <v>0.1</v>
      </c>
      <c r="DV92" s="6">
        <f t="shared" si="89"/>
        <v>0.36646000000000006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7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103"/>
        <v>0</v>
      </c>
      <c r="EN92" s="55">
        <f t="shared" si="103"/>
        <v>0</v>
      </c>
      <c r="EO92" s="55">
        <f t="shared" si="103"/>
        <v>0</v>
      </c>
      <c r="EP92" s="55">
        <f t="shared" si="103"/>
        <v>0</v>
      </c>
      <c r="EQ92" s="55">
        <f t="shared" si="103"/>
        <v>0</v>
      </c>
      <c r="ER92" s="55">
        <f t="shared" si="103"/>
        <v>0</v>
      </c>
      <c r="ES92" s="55">
        <f t="shared" si="103"/>
        <v>0</v>
      </c>
      <c r="ET92" s="55">
        <f t="shared" si="103"/>
        <v>0</v>
      </c>
      <c r="EU92" s="55">
        <f t="shared" si="103"/>
        <v>0</v>
      </c>
      <c r="EV92" s="55">
        <f t="shared" si="103"/>
        <v>0</v>
      </c>
      <c r="EW92" s="55">
        <f t="shared" si="103"/>
        <v>0</v>
      </c>
      <c r="EX92" s="55">
        <f t="shared" si="103"/>
        <v>0</v>
      </c>
      <c r="EY92" s="55">
        <f t="shared" si="101"/>
        <v>0</v>
      </c>
      <c r="EZ92" s="55">
        <f t="shared" si="101"/>
        <v>0</v>
      </c>
      <c r="FA92" s="55">
        <f t="shared" si="101"/>
        <v>0</v>
      </c>
      <c r="FB92" s="55">
        <f t="shared" si="101"/>
        <v>0</v>
      </c>
      <c r="FC92" s="55">
        <f t="shared" si="101"/>
        <v>0</v>
      </c>
      <c r="FD92" s="55">
        <f t="shared" si="101"/>
        <v>0</v>
      </c>
      <c r="FE92" s="55">
        <f t="shared" si="101"/>
        <v>0</v>
      </c>
      <c r="FF92" s="55">
        <f t="shared" si="101"/>
        <v>0</v>
      </c>
      <c r="FG92" s="55">
        <f t="shared" si="101"/>
        <v>0</v>
      </c>
      <c r="FH92" s="55">
        <f t="shared" si="101"/>
        <v>20</v>
      </c>
      <c r="FI92" s="55">
        <f t="shared" si="101"/>
        <v>0</v>
      </c>
      <c r="FJ92" s="55">
        <f t="shared" si="104"/>
        <v>0</v>
      </c>
      <c r="FK92" s="55">
        <f t="shared" si="104"/>
        <v>0</v>
      </c>
      <c r="FL92" s="55">
        <f t="shared" si="104"/>
        <v>0</v>
      </c>
      <c r="FM92" s="55">
        <f t="shared" si="104"/>
        <v>0</v>
      </c>
      <c r="FN92" s="55">
        <f t="shared" si="104"/>
        <v>0</v>
      </c>
      <c r="FO92" s="55">
        <f t="shared" si="104"/>
        <v>0</v>
      </c>
      <c r="FP92" s="55">
        <f t="shared" si="49"/>
        <v>0</v>
      </c>
      <c r="FQ92" s="55">
        <f t="shared" si="49"/>
        <v>0</v>
      </c>
      <c r="FR92" s="55">
        <f t="shared" si="49"/>
        <v>0</v>
      </c>
      <c r="FS92" s="55">
        <f t="shared" si="49"/>
        <v>0</v>
      </c>
      <c r="FT92" s="4">
        <f t="shared" si="99"/>
        <v>0</v>
      </c>
      <c r="FU92" s="4">
        <f t="shared" si="99"/>
        <v>0</v>
      </c>
      <c r="FV92" s="4">
        <f t="shared" si="99"/>
        <v>1419.3666666666668</v>
      </c>
      <c r="FW92" s="4">
        <f t="shared" si="99"/>
        <v>0</v>
      </c>
      <c r="FX92" s="4">
        <f t="shared" si="99"/>
        <v>0</v>
      </c>
      <c r="FY92" s="4">
        <f t="shared" si="99"/>
        <v>0</v>
      </c>
      <c r="FZ92" s="4" t="str">
        <f t="shared" si="99"/>
        <v/>
      </c>
      <c r="GA92" s="4">
        <f t="shared" si="99"/>
        <v>0</v>
      </c>
      <c r="GB92" s="4">
        <f t="shared" si="99"/>
        <v>0</v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>
        <f t="shared" si="91"/>
        <v>0</v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customHeight="1">
      <c r="A93" s="62">
        <v>30100022</v>
      </c>
      <c r="B93" s="101"/>
      <c r="C93" s="28" t="s">
        <v>138</v>
      </c>
      <c r="D93" s="5">
        <v>254</v>
      </c>
      <c r="E93" s="22">
        <v>5.08</v>
      </c>
      <c r="F93" s="23">
        <f t="shared" si="67"/>
        <v>1290.32</v>
      </c>
      <c r="G93" s="23">
        <f>+'[2]11'!$L$12</f>
        <v>1488.6666666666665</v>
      </c>
      <c r="H93" s="23">
        <f t="shared" si="92"/>
        <v>0</v>
      </c>
      <c r="I93" s="23">
        <f t="shared" si="93"/>
        <v>6.5</v>
      </c>
      <c r="J93" s="23">
        <f t="shared" si="70"/>
        <v>1290.32</v>
      </c>
      <c r="K93" s="23">
        <f t="shared" si="71"/>
        <v>0</v>
      </c>
      <c r="L93" s="23">
        <f t="shared" si="72"/>
        <v>0.43663233318405731</v>
      </c>
      <c r="M93" s="10">
        <v>1</v>
      </c>
      <c r="N93" s="23">
        <f t="shared" si="73"/>
        <v>12.9032</v>
      </c>
      <c r="O93" s="23">
        <f t="shared" si="74"/>
        <v>0.56336766681594264</v>
      </c>
      <c r="P93" s="23">
        <f t="shared" si="75"/>
        <v>0</v>
      </c>
      <c r="Q93" s="7">
        <v>0.1</v>
      </c>
      <c r="R93" s="6">
        <f t="shared" si="76"/>
        <v>0.12903200000000001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>
        <v>6.5</v>
      </c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>
        <f t="shared" si="98"/>
        <v>0</v>
      </c>
      <c r="BQ93" s="4" t="str">
        <f t="shared" si="98"/>
        <v/>
      </c>
      <c r="BR93" s="4">
        <f t="shared" si="98"/>
        <v>0</v>
      </c>
      <c r="BS93" s="4">
        <f t="shared" si="98"/>
        <v>0</v>
      </c>
      <c r="BT93" s="4">
        <f t="shared" si="98"/>
        <v>0</v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>
        <f t="shared" si="98"/>
        <v>0</v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8">
        <v>30100022</v>
      </c>
      <c r="DF93" s="101"/>
      <c r="DG93" s="28" t="s">
        <v>138</v>
      </c>
      <c r="DH93" s="5">
        <f t="shared" si="78"/>
        <v>288</v>
      </c>
      <c r="DI93" s="24">
        <v>5.08</v>
      </c>
      <c r="DJ93" s="23">
        <f t="shared" si="79"/>
        <v>1463.04</v>
      </c>
      <c r="DK93" s="23">
        <f t="shared" si="80"/>
        <v>1539.9999999999998</v>
      </c>
      <c r="DL93" s="23">
        <f t="shared" si="81"/>
        <v>0</v>
      </c>
      <c r="DM93" s="23">
        <f t="shared" si="82"/>
        <v>6.5</v>
      </c>
      <c r="DN93" s="23">
        <f t="shared" si="83"/>
        <v>1463.04</v>
      </c>
      <c r="DO93" s="23">
        <f t="shared" si="84"/>
        <v>0</v>
      </c>
      <c r="DP93" s="23">
        <f t="shared" si="85"/>
        <v>0.42207792207792211</v>
      </c>
      <c r="DQ93" s="10">
        <v>1</v>
      </c>
      <c r="DR93" s="23">
        <f t="shared" si="86"/>
        <v>14.6304</v>
      </c>
      <c r="DS93" s="23">
        <f t="shared" si="87"/>
        <v>0.57792207792207795</v>
      </c>
      <c r="DT93" s="23">
        <f t="shared" si="88"/>
        <v>0</v>
      </c>
      <c r="DU93" s="7">
        <v>0.1</v>
      </c>
      <c r="DV93" s="6">
        <f t="shared" si="89"/>
        <v>0.14630399999999999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103"/>
        <v>0</v>
      </c>
      <c r="EN93" s="55">
        <f t="shared" si="103"/>
        <v>0</v>
      </c>
      <c r="EO93" s="55">
        <f t="shared" si="103"/>
        <v>0</v>
      </c>
      <c r="EP93" s="55">
        <f t="shared" si="103"/>
        <v>0</v>
      </c>
      <c r="EQ93" s="55">
        <f t="shared" si="103"/>
        <v>0</v>
      </c>
      <c r="ER93" s="55">
        <f t="shared" si="103"/>
        <v>0</v>
      </c>
      <c r="ES93" s="55">
        <f t="shared" si="103"/>
        <v>0</v>
      </c>
      <c r="ET93" s="55">
        <f t="shared" si="103"/>
        <v>0</v>
      </c>
      <c r="EU93" s="55">
        <f t="shared" si="103"/>
        <v>0</v>
      </c>
      <c r="EV93" s="55">
        <f t="shared" si="103"/>
        <v>0</v>
      </c>
      <c r="EW93" s="55">
        <f t="shared" si="103"/>
        <v>0</v>
      </c>
      <c r="EX93" s="55">
        <f t="shared" si="103"/>
        <v>0</v>
      </c>
      <c r="EY93" s="55">
        <f t="shared" si="101"/>
        <v>0</v>
      </c>
      <c r="EZ93" s="55">
        <f t="shared" si="101"/>
        <v>0</v>
      </c>
      <c r="FA93" s="55">
        <f t="shared" si="101"/>
        <v>0</v>
      </c>
      <c r="FB93" s="55">
        <f t="shared" si="101"/>
        <v>0</v>
      </c>
      <c r="FC93" s="55">
        <f t="shared" si="101"/>
        <v>0</v>
      </c>
      <c r="FD93" s="55">
        <f t="shared" si="101"/>
        <v>0</v>
      </c>
      <c r="FE93" s="55">
        <f t="shared" si="101"/>
        <v>0</v>
      </c>
      <c r="FF93" s="55">
        <f t="shared" si="101"/>
        <v>0</v>
      </c>
      <c r="FG93" s="55">
        <f t="shared" si="101"/>
        <v>0</v>
      </c>
      <c r="FH93" s="55">
        <f t="shared" si="101"/>
        <v>6.5</v>
      </c>
      <c r="FI93" s="55">
        <f t="shared" si="101"/>
        <v>0</v>
      </c>
      <c r="FJ93" s="55">
        <f t="shared" si="104"/>
        <v>0</v>
      </c>
      <c r="FK93" s="55">
        <f t="shared" si="104"/>
        <v>0</v>
      </c>
      <c r="FL93" s="55">
        <f t="shared" si="104"/>
        <v>0</v>
      </c>
      <c r="FM93" s="55">
        <f t="shared" si="104"/>
        <v>0</v>
      </c>
      <c r="FN93" s="55">
        <f t="shared" si="104"/>
        <v>0</v>
      </c>
      <c r="FO93" s="55">
        <f t="shared" si="104"/>
        <v>0</v>
      </c>
      <c r="FP93" s="55">
        <f t="shared" si="49"/>
        <v>0</v>
      </c>
      <c r="FQ93" s="55">
        <f t="shared" si="49"/>
        <v>0</v>
      </c>
      <c r="FR93" s="55">
        <f t="shared" si="49"/>
        <v>0</v>
      </c>
      <c r="FS93" s="55">
        <f t="shared" si="49"/>
        <v>0</v>
      </c>
      <c r="FT93" s="4">
        <f t="shared" si="99"/>
        <v>0</v>
      </c>
      <c r="FU93" s="4" t="str">
        <f t="shared" si="99"/>
        <v/>
      </c>
      <c r="FV93" s="4">
        <f t="shared" si="99"/>
        <v>0</v>
      </c>
      <c r="FW93" s="4">
        <f t="shared" si="99"/>
        <v>0</v>
      </c>
      <c r="FX93" s="4">
        <f t="shared" si="99"/>
        <v>0</v>
      </c>
      <c r="FY93" s="4">
        <f t="shared" si="99"/>
        <v>0</v>
      </c>
      <c r="FZ93" s="4" t="str">
        <f t="shared" si="99"/>
        <v/>
      </c>
      <c r="GA93" s="4">
        <f t="shared" si="99"/>
        <v>0</v>
      </c>
      <c r="GB93" s="4">
        <f t="shared" si="99"/>
        <v>0</v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hidden="1" customHeight="1">
      <c r="A94" s="62">
        <v>30100026</v>
      </c>
      <c r="B94" s="101"/>
      <c r="C94" s="28" t="s">
        <v>162</v>
      </c>
      <c r="D94" s="5"/>
      <c r="E94" s="22">
        <v>5.08</v>
      </c>
      <c r="F94" s="23">
        <f t="shared" si="67"/>
        <v>0</v>
      </c>
      <c r="G94" s="23"/>
      <c r="H94" s="23">
        <f t="shared" si="92"/>
        <v>0</v>
      </c>
      <c r="I94" s="23">
        <f t="shared" si="93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8">
        <v>30100026</v>
      </c>
      <c r="DF94" s="101"/>
      <c r="DG94" s="28" t="s">
        <v>162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0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103"/>
        <v>0</v>
      </c>
      <c r="EN94" s="55">
        <f t="shared" si="103"/>
        <v>0</v>
      </c>
      <c r="EO94" s="55">
        <f t="shared" si="103"/>
        <v>0</v>
      </c>
      <c r="EP94" s="55">
        <f t="shared" si="103"/>
        <v>0</v>
      </c>
      <c r="EQ94" s="55">
        <f t="shared" si="103"/>
        <v>0</v>
      </c>
      <c r="ER94" s="55">
        <f t="shared" si="103"/>
        <v>0</v>
      </c>
      <c r="ES94" s="55">
        <f t="shared" si="103"/>
        <v>0</v>
      </c>
      <c r="ET94" s="55">
        <f t="shared" si="103"/>
        <v>0</v>
      </c>
      <c r="EU94" s="55">
        <f t="shared" si="103"/>
        <v>0</v>
      </c>
      <c r="EV94" s="55">
        <f t="shared" si="103"/>
        <v>0</v>
      </c>
      <c r="EW94" s="55">
        <f t="shared" si="103"/>
        <v>0</v>
      </c>
      <c r="EX94" s="55">
        <f t="shared" si="103"/>
        <v>0</v>
      </c>
      <c r="EY94" s="55">
        <f t="shared" si="101"/>
        <v>0</v>
      </c>
      <c r="EZ94" s="55">
        <f t="shared" si="101"/>
        <v>0</v>
      </c>
      <c r="FA94" s="55">
        <f t="shared" si="101"/>
        <v>0</v>
      </c>
      <c r="FB94" s="55">
        <f t="shared" si="101"/>
        <v>0</v>
      </c>
      <c r="FC94" s="55">
        <f t="shared" si="101"/>
        <v>0</v>
      </c>
      <c r="FD94" s="55">
        <f t="shared" si="101"/>
        <v>0</v>
      </c>
      <c r="FE94" s="55">
        <f t="shared" si="101"/>
        <v>0</v>
      </c>
      <c r="FF94" s="55">
        <f t="shared" si="101"/>
        <v>0</v>
      </c>
      <c r="FG94" s="55">
        <f t="shared" si="101"/>
        <v>0</v>
      </c>
      <c r="FH94" s="55">
        <f t="shared" si="101"/>
        <v>0</v>
      </c>
      <c r="FI94" s="55">
        <f t="shared" si="101"/>
        <v>0</v>
      </c>
      <c r="FJ94" s="55">
        <f t="shared" si="104"/>
        <v>0</v>
      </c>
      <c r="FK94" s="55">
        <f t="shared" si="104"/>
        <v>0</v>
      </c>
      <c r="FL94" s="55">
        <f t="shared" si="104"/>
        <v>0</v>
      </c>
      <c r="FM94" s="55">
        <f t="shared" si="104"/>
        <v>0</v>
      </c>
      <c r="FN94" s="55">
        <f t="shared" si="104"/>
        <v>0</v>
      </c>
      <c r="FO94" s="55">
        <f t="shared" si="104"/>
        <v>0</v>
      </c>
      <c r="FP94" s="55">
        <f t="shared" si="49"/>
        <v>0</v>
      </c>
      <c r="FQ94" s="55">
        <f t="shared" si="49"/>
        <v>0</v>
      </c>
      <c r="FR94" s="55">
        <f t="shared" si="49"/>
        <v>0</v>
      </c>
      <c r="FS94" s="55">
        <f t="shared" si="49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1"/>
        <v/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2">
        <v>30100028</v>
      </c>
      <c r="B95" s="101"/>
      <c r="C95" s="28" t="s">
        <v>167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8">
        <v>30100028</v>
      </c>
      <c r="DF95" s="101"/>
      <c r="DG95" s="28" t="s">
        <v>167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0</v>
      </c>
      <c r="EI95" s="55">
        <f t="shared" si="100"/>
        <v>0</v>
      </c>
      <c r="EJ95" s="55">
        <f t="shared" si="100"/>
        <v>0</v>
      </c>
      <c r="EK95" s="55">
        <f t="shared" si="100"/>
        <v>0</v>
      </c>
      <c r="EL95" s="55">
        <f t="shared" si="100"/>
        <v>0</v>
      </c>
      <c r="EM95" s="55">
        <f t="shared" si="103"/>
        <v>0</v>
      </c>
      <c r="EN95" s="55">
        <f t="shared" si="103"/>
        <v>0</v>
      </c>
      <c r="EO95" s="55">
        <f t="shared" si="103"/>
        <v>0</v>
      </c>
      <c r="EP95" s="55">
        <f t="shared" si="103"/>
        <v>0</v>
      </c>
      <c r="EQ95" s="55">
        <f t="shared" si="103"/>
        <v>0</v>
      </c>
      <c r="ER95" s="55">
        <f t="shared" si="103"/>
        <v>0</v>
      </c>
      <c r="ES95" s="55">
        <f t="shared" si="103"/>
        <v>0</v>
      </c>
      <c r="ET95" s="55">
        <f t="shared" si="103"/>
        <v>0</v>
      </c>
      <c r="EU95" s="55">
        <f t="shared" si="103"/>
        <v>0</v>
      </c>
      <c r="EV95" s="55">
        <f t="shared" si="103"/>
        <v>0</v>
      </c>
      <c r="EW95" s="55">
        <f t="shared" si="103"/>
        <v>0</v>
      </c>
      <c r="EX95" s="55">
        <f t="shared" si="103"/>
        <v>0</v>
      </c>
      <c r="EY95" s="55">
        <f t="shared" si="101"/>
        <v>0</v>
      </c>
      <c r="EZ95" s="55">
        <f t="shared" si="101"/>
        <v>0</v>
      </c>
      <c r="FA95" s="55">
        <f t="shared" si="101"/>
        <v>0</v>
      </c>
      <c r="FB95" s="55">
        <f t="shared" si="101"/>
        <v>0</v>
      </c>
      <c r="FC95" s="55">
        <f t="shared" si="101"/>
        <v>0</v>
      </c>
      <c r="FD95" s="55">
        <f t="shared" si="101"/>
        <v>0</v>
      </c>
      <c r="FE95" s="55">
        <f t="shared" si="101"/>
        <v>0</v>
      </c>
      <c r="FF95" s="55">
        <f t="shared" si="101"/>
        <v>0</v>
      </c>
      <c r="FG95" s="55">
        <f t="shared" si="101"/>
        <v>0</v>
      </c>
      <c r="FH95" s="55">
        <f t="shared" si="101"/>
        <v>0</v>
      </c>
      <c r="FI95" s="55">
        <f t="shared" si="101"/>
        <v>0</v>
      </c>
      <c r="FJ95" s="55">
        <f t="shared" si="104"/>
        <v>0</v>
      </c>
      <c r="FK95" s="55">
        <f t="shared" si="104"/>
        <v>0</v>
      </c>
      <c r="FL95" s="55">
        <f t="shared" si="104"/>
        <v>0</v>
      </c>
      <c r="FM95" s="55">
        <f t="shared" si="104"/>
        <v>0</v>
      </c>
      <c r="FN95" s="55">
        <f t="shared" si="104"/>
        <v>0</v>
      </c>
      <c r="FO95" s="55">
        <f t="shared" si="104"/>
        <v>0</v>
      </c>
      <c r="FP95" s="55">
        <f t="shared" si="49"/>
        <v>0</v>
      </c>
      <c r="FQ95" s="55">
        <f t="shared" si="49"/>
        <v>0</v>
      </c>
      <c r="FR95" s="55">
        <f t="shared" si="49"/>
        <v>0</v>
      </c>
      <c r="FS95" s="55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2">
        <v>30100025</v>
      </c>
      <c r="B96" s="101"/>
      <c r="C96" s="28" t="s">
        <v>144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8">
        <v>30100025</v>
      </c>
      <c r="DF96" s="101"/>
      <c r="DG96" s="28" t="s">
        <v>144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103"/>
        <v>0</v>
      </c>
      <c r="EN96" s="55">
        <f t="shared" si="103"/>
        <v>0</v>
      </c>
      <c r="EO96" s="55">
        <f t="shared" si="103"/>
        <v>0</v>
      </c>
      <c r="EP96" s="55">
        <f t="shared" si="103"/>
        <v>0</v>
      </c>
      <c r="EQ96" s="55">
        <f t="shared" si="103"/>
        <v>0</v>
      </c>
      <c r="ER96" s="55">
        <f t="shared" si="103"/>
        <v>0</v>
      </c>
      <c r="ES96" s="55">
        <f t="shared" si="103"/>
        <v>0</v>
      </c>
      <c r="ET96" s="55">
        <f t="shared" si="103"/>
        <v>0</v>
      </c>
      <c r="EU96" s="55">
        <f t="shared" si="103"/>
        <v>0</v>
      </c>
      <c r="EV96" s="55">
        <f t="shared" si="103"/>
        <v>0</v>
      </c>
      <c r="EW96" s="55">
        <f t="shared" si="103"/>
        <v>0</v>
      </c>
      <c r="EX96" s="55">
        <f t="shared" si="103"/>
        <v>0</v>
      </c>
      <c r="EY96" s="55">
        <f t="shared" si="101"/>
        <v>0</v>
      </c>
      <c r="EZ96" s="55">
        <f t="shared" si="101"/>
        <v>0</v>
      </c>
      <c r="FA96" s="55">
        <f t="shared" si="101"/>
        <v>0</v>
      </c>
      <c r="FB96" s="55">
        <f t="shared" si="101"/>
        <v>0</v>
      </c>
      <c r="FC96" s="55">
        <f t="shared" si="101"/>
        <v>0</v>
      </c>
      <c r="FD96" s="55">
        <f t="shared" si="101"/>
        <v>0</v>
      </c>
      <c r="FE96" s="55">
        <f t="shared" si="101"/>
        <v>0</v>
      </c>
      <c r="FF96" s="55">
        <f t="shared" si="101"/>
        <v>0</v>
      </c>
      <c r="FG96" s="55">
        <f t="shared" si="101"/>
        <v>0</v>
      </c>
      <c r="FH96" s="55">
        <f t="shared" si="101"/>
        <v>0</v>
      </c>
      <c r="FI96" s="55">
        <f t="shared" si="101"/>
        <v>0</v>
      </c>
      <c r="FJ96" s="55">
        <f t="shared" si="104"/>
        <v>0</v>
      </c>
      <c r="FK96" s="55">
        <f t="shared" si="104"/>
        <v>0</v>
      </c>
      <c r="FL96" s="55">
        <f t="shared" si="104"/>
        <v>0</v>
      </c>
      <c r="FM96" s="55">
        <f t="shared" si="104"/>
        <v>0</v>
      </c>
      <c r="FN96" s="55">
        <f t="shared" si="104"/>
        <v>0</v>
      </c>
      <c r="FO96" s="55">
        <f t="shared" si="104"/>
        <v>0</v>
      </c>
      <c r="FP96" s="55">
        <f t="shared" si="49"/>
        <v>0</v>
      </c>
      <c r="FQ96" s="55">
        <f t="shared" si="49"/>
        <v>0</v>
      </c>
      <c r="FR96" s="55">
        <f t="shared" si="49"/>
        <v>0</v>
      </c>
      <c r="FS96" s="55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2">
        <v>30100024</v>
      </c>
      <c r="B97" s="101"/>
      <c r="C97" s="28" t="s">
        <v>203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8">
        <v>30100024</v>
      </c>
      <c r="DF97" s="101"/>
      <c r="DG97" s="28" t="s">
        <v>203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103"/>
        <v>0</v>
      </c>
      <c r="EN97" s="55">
        <f t="shared" si="103"/>
        <v>0</v>
      </c>
      <c r="EO97" s="55">
        <f t="shared" si="103"/>
        <v>0</v>
      </c>
      <c r="EP97" s="55">
        <f t="shared" si="103"/>
        <v>0</v>
      </c>
      <c r="EQ97" s="55">
        <f t="shared" si="103"/>
        <v>0</v>
      </c>
      <c r="ER97" s="55">
        <f t="shared" si="103"/>
        <v>0</v>
      </c>
      <c r="ES97" s="55">
        <f t="shared" si="103"/>
        <v>0</v>
      </c>
      <c r="ET97" s="55">
        <f t="shared" si="103"/>
        <v>0</v>
      </c>
      <c r="EU97" s="55">
        <f t="shared" si="103"/>
        <v>0</v>
      </c>
      <c r="EV97" s="55">
        <f t="shared" si="103"/>
        <v>0</v>
      </c>
      <c r="EW97" s="55">
        <f t="shared" si="103"/>
        <v>0</v>
      </c>
      <c r="EX97" s="55">
        <f t="shared" si="103"/>
        <v>0</v>
      </c>
      <c r="EY97" s="55">
        <f t="shared" si="101"/>
        <v>0</v>
      </c>
      <c r="EZ97" s="55">
        <f t="shared" si="101"/>
        <v>0</v>
      </c>
      <c r="FA97" s="55">
        <f t="shared" si="101"/>
        <v>0</v>
      </c>
      <c r="FB97" s="55">
        <f t="shared" si="101"/>
        <v>0</v>
      </c>
      <c r="FC97" s="55">
        <f t="shared" si="101"/>
        <v>0</v>
      </c>
      <c r="FD97" s="55">
        <f t="shared" si="101"/>
        <v>0</v>
      </c>
      <c r="FE97" s="55">
        <f t="shared" si="101"/>
        <v>0</v>
      </c>
      <c r="FF97" s="55">
        <f t="shared" si="101"/>
        <v>0</v>
      </c>
      <c r="FG97" s="55">
        <f t="shared" si="101"/>
        <v>0</v>
      </c>
      <c r="FH97" s="55">
        <f t="shared" si="101"/>
        <v>0</v>
      </c>
      <c r="FI97" s="55">
        <f t="shared" si="101"/>
        <v>0</v>
      </c>
      <c r="FJ97" s="55">
        <f t="shared" si="104"/>
        <v>0</v>
      </c>
      <c r="FK97" s="55">
        <f t="shared" si="104"/>
        <v>0</v>
      </c>
      <c r="FL97" s="55">
        <f t="shared" si="104"/>
        <v>0</v>
      </c>
      <c r="FM97" s="55">
        <f t="shared" si="104"/>
        <v>0</v>
      </c>
      <c r="FN97" s="55">
        <f t="shared" si="104"/>
        <v>0</v>
      </c>
      <c r="FO97" s="55">
        <f t="shared" si="104"/>
        <v>0</v>
      </c>
      <c r="FP97" s="55">
        <f t="shared" si="49"/>
        <v>0</v>
      </c>
      <c r="FQ97" s="55">
        <f t="shared" si="49"/>
        <v>0</v>
      </c>
      <c r="FR97" s="55">
        <f t="shared" si="49"/>
        <v>0</v>
      </c>
      <c r="FS97" s="55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hidden="1" customHeight="1">
      <c r="A98" s="62">
        <v>30100023</v>
      </c>
      <c r="B98" s="101"/>
      <c r="C98" s="28" t="s">
        <v>163</v>
      </c>
      <c r="D98" s="5"/>
      <c r="E98" s="22">
        <v>5.08</v>
      </c>
      <c r="F98" s="23">
        <f t="shared" si="67"/>
        <v>0</v>
      </c>
      <c r="G98" s="23"/>
      <c r="H98" s="23">
        <f t="shared" si="92"/>
        <v>0</v>
      </c>
      <c r="I98" s="23">
        <f t="shared" si="93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8">
        <v>30100023</v>
      </c>
      <c r="DF98" s="101"/>
      <c r="DG98" s="28" t="s">
        <v>163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0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103"/>
        <v>0</v>
      </c>
      <c r="EN98" s="55">
        <f t="shared" si="103"/>
        <v>0</v>
      </c>
      <c r="EO98" s="55">
        <f t="shared" si="103"/>
        <v>0</v>
      </c>
      <c r="EP98" s="55">
        <f t="shared" si="103"/>
        <v>0</v>
      </c>
      <c r="EQ98" s="55">
        <f t="shared" si="103"/>
        <v>0</v>
      </c>
      <c r="ER98" s="55">
        <f t="shared" si="103"/>
        <v>0</v>
      </c>
      <c r="ES98" s="55">
        <f t="shared" si="103"/>
        <v>0</v>
      </c>
      <c r="ET98" s="55">
        <f t="shared" si="103"/>
        <v>0</v>
      </c>
      <c r="EU98" s="55">
        <f t="shared" si="103"/>
        <v>0</v>
      </c>
      <c r="EV98" s="55">
        <f t="shared" si="103"/>
        <v>0</v>
      </c>
      <c r="EW98" s="55">
        <f t="shared" si="103"/>
        <v>0</v>
      </c>
      <c r="EX98" s="55">
        <f t="shared" si="103"/>
        <v>0</v>
      </c>
      <c r="EY98" s="55">
        <f t="shared" si="101"/>
        <v>0</v>
      </c>
      <c r="EZ98" s="55">
        <f t="shared" si="101"/>
        <v>0</v>
      </c>
      <c r="FA98" s="55">
        <f t="shared" si="101"/>
        <v>0</v>
      </c>
      <c r="FB98" s="55">
        <f t="shared" si="101"/>
        <v>0</v>
      </c>
      <c r="FC98" s="55">
        <f t="shared" si="101"/>
        <v>0</v>
      </c>
      <c r="FD98" s="55">
        <f t="shared" si="101"/>
        <v>0</v>
      </c>
      <c r="FE98" s="55">
        <f t="shared" si="101"/>
        <v>0</v>
      </c>
      <c r="FF98" s="55">
        <f t="shared" si="101"/>
        <v>0</v>
      </c>
      <c r="FG98" s="55">
        <f t="shared" si="101"/>
        <v>0</v>
      </c>
      <c r="FH98" s="55">
        <f t="shared" si="101"/>
        <v>0</v>
      </c>
      <c r="FI98" s="55">
        <f t="shared" si="101"/>
        <v>0</v>
      </c>
      <c r="FJ98" s="55">
        <f t="shared" si="104"/>
        <v>0</v>
      </c>
      <c r="FK98" s="55">
        <f t="shared" si="104"/>
        <v>0</v>
      </c>
      <c r="FL98" s="55">
        <f t="shared" si="104"/>
        <v>0</v>
      </c>
      <c r="FM98" s="55">
        <f t="shared" si="104"/>
        <v>0</v>
      </c>
      <c r="FN98" s="55">
        <f t="shared" si="104"/>
        <v>0</v>
      </c>
      <c r="FO98" s="55">
        <f t="shared" si="104"/>
        <v>0</v>
      </c>
      <c r="FP98" s="55">
        <f t="shared" si="49"/>
        <v>0</v>
      </c>
      <c r="FQ98" s="55">
        <f t="shared" si="49"/>
        <v>0</v>
      </c>
      <c r="FR98" s="55">
        <f t="shared" si="49"/>
        <v>0</v>
      </c>
      <c r="FS98" s="55">
        <f t="shared" si="49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2">
        <v>30100027</v>
      </c>
      <c r="B99" s="102"/>
      <c r="C99" s="28" t="s">
        <v>146</v>
      </c>
      <c r="D99" s="5"/>
      <c r="E99" s="22">
        <v>5.08</v>
      </c>
      <c r="F99" s="23">
        <f t="shared" si="67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8">
        <v>30100027</v>
      </c>
      <c r="DF99" s="102"/>
      <c r="DG99" s="28" t="s">
        <v>146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0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103"/>
        <v>0</v>
      </c>
      <c r="EN99" s="55">
        <f t="shared" si="103"/>
        <v>0</v>
      </c>
      <c r="EO99" s="55">
        <f t="shared" si="103"/>
        <v>0</v>
      </c>
      <c r="EP99" s="55">
        <f t="shared" si="103"/>
        <v>0</v>
      </c>
      <c r="EQ99" s="55">
        <f t="shared" si="103"/>
        <v>0</v>
      </c>
      <c r="ER99" s="55">
        <f t="shared" si="103"/>
        <v>0</v>
      </c>
      <c r="ES99" s="55">
        <f t="shared" si="103"/>
        <v>0</v>
      </c>
      <c r="ET99" s="55">
        <f t="shared" si="103"/>
        <v>0</v>
      </c>
      <c r="EU99" s="55">
        <f t="shared" si="103"/>
        <v>0</v>
      </c>
      <c r="EV99" s="55">
        <f t="shared" si="103"/>
        <v>0</v>
      </c>
      <c r="EW99" s="55">
        <f t="shared" si="103"/>
        <v>0</v>
      </c>
      <c r="EX99" s="55">
        <f t="shared" si="103"/>
        <v>0</v>
      </c>
      <c r="EY99" s="55">
        <f t="shared" si="101"/>
        <v>0</v>
      </c>
      <c r="EZ99" s="55">
        <f t="shared" si="101"/>
        <v>0</v>
      </c>
      <c r="FA99" s="55">
        <f t="shared" si="101"/>
        <v>0</v>
      </c>
      <c r="FB99" s="55">
        <f t="shared" si="101"/>
        <v>0</v>
      </c>
      <c r="FC99" s="55">
        <f t="shared" si="101"/>
        <v>0</v>
      </c>
      <c r="FD99" s="55">
        <f t="shared" si="101"/>
        <v>0</v>
      </c>
      <c r="FE99" s="55">
        <f t="shared" si="101"/>
        <v>0</v>
      </c>
      <c r="FF99" s="55">
        <f t="shared" si="101"/>
        <v>0</v>
      </c>
      <c r="FG99" s="55">
        <f t="shared" si="101"/>
        <v>0</v>
      </c>
      <c r="FH99" s="55">
        <f t="shared" si="101"/>
        <v>0</v>
      </c>
      <c r="FI99" s="55">
        <f t="shared" si="101"/>
        <v>0</v>
      </c>
      <c r="FJ99" s="55">
        <f t="shared" si="104"/>
        <v>0</v>
      </c>
      <c r="FK99" s="55">
        <f t="shared" si="104"/>
        <v>0</v>
      </c>
      <c r="FL99" s="55">
        <f t="shared" si="104"/>
        <v>0</v>
      </c>
      <c r="FM99" s="55">
        <f t="shared" si="104"/>
        <v>0</v>
      </c>
      <c r="FN99" s="55">
        <f t="shared" si="104"/>
        <v>0</v>
      </c>
      <c r="FO99" s="55">
        <f t="shared" si="104"/>
        <v>0</v>
      </c>
      <c r="FP99" s="55">
        <f t="shared" si="49"/>
        <v>0</v>
      </c>
      <c r="FQ99" s="55">
        <f t="shared" si="49"/>
        <v>0</v>
      </c>
      <c r="FR99" s="55">
        <f t="shared" si="49"/>
        <v>0</v>
      </c>
      <c r="FS99" s="55">
        <f t="shared" si="49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2">
        <v>30100055</v>
      </c>
      <c r="B100" s="100" t="s">
        <v>204</v>
      </c>
      <c r="C100" s="30" t="s">
        <v>166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8">
        <v>30100055</v>
      </c>
      <c r="DF100" s="100" t="s">
        <v>204</v>
      </c>
      <c r="DG100" s="30" t="s">
        <v>166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103"/>
        <v>0</v>
      </c>
      <c r="EN100" s="55">
        <f t="shared" si="103"/>
        <v>0</v>
      </c>
      <c r="EO100" s="55">
        <f t="shared" si="103"/>
        <v>0</v>
      </c>
      <c r="EP100" s="55">
        <f t="shared" si="103"/>
        <v>0</v>
      </c>
      <c r="EQ100" s="55">
        <f t="shared" si="103"/>
        <v>0</v>
      </c>
      <c r="ER100" s="55">
        <f t="shared" si="103"/>
        <v>0</v>
      </c>
      <c r="ES100" s="55">
        <f t="shared" si="103"/>
        <v>0</v>
      </c>
      <c r="ET100" s="55">
        <f t="shared" si="103"/>
        <v>0</v>
      </c>
      <c r="EU100" s="55">
        <f t="shared" si="103"/>
        <v>0</v>
      </c>
      <c r="EV100" s="55">
        <f t="shared" si="103"/>
        <v>0</v>
      </c>
      <c r="EW100" s="55">
        <f t="shared" si="103"/>
        <v>0</v>
      </c>
      <c r="EX100" s="55">
        <f t="shared" si="103"/>
        <v>0</v>
      </c>
      <c r="EY100" s="55">
        <f t="shared" si="101"/>
        <v>0</v>
      </c>
      <c r="EZ100" s="55">
        <f t="shared" si="101"/>
        <v>0</v>
      </c>
      <c r="FA100" s="55">
        <f t="shared" si="101"/>
        <v>0</v>
      </c>
      <c r="FB100" s="55">
        <f t="shared" si="101"/>
        <v>0</v>
      </c>
      <c r="FC100" s="55">
        <f t="shared" si="101"/>
        <v>0</v>
      </c>
      <c r="FD100" s="55">
        <f t="shared" si="101"/>
        <v>0</v>
      </c>
      <c r="FE100" s="55">
        <f t="shared" si="101"/>
        <v>0</v>
      </c>
      <c r="FF100" s="55">
        <f t="shared" si="101"/>
        <v>0</v>
      </c>
      <c r="FG100" s="55">
        <f t="shared" si="101"/>
        <v>0</v>
      </c>
      <c r="FH100" s="55">
        <f t="shared" si="101"/>
        <v>0</v>
      </c>
      <c r="FI100" s="55">
        <f t="shared" si="101"/>
        <v>0</v>
      </c>
      <c r="FJ100" s="55">
        <f t="shared" si="104"/>
        <v>0</v>
      </c>
      <c r="FK100" s="55">
        <f t="shared" si="104"/>
        <v>0</v>
      </c>
      <c r="FL100" s="55">
        <f t="shared" si="104"/>
        <v>0</v>
      </c>
      <c r="FM100" s="55">
        <f t="shared" si="104"/>
        <v>0</v>
      </c>
      <c r="FN100" s="55">
        <f t="shared" si="104"/>
        <v>0</v>
      </c>
      <c r="FO100" s="55">
        <f t="shared" si="104"/>
        <v>0</v>
      </c>
      <c r="FP100" s="55">
        <f t="shared" si="49"/>
        <v>0</v>
      </c>
      <c r="FQ100" s="55">
        <f t="shared" si="49"/>
        <v>0</v>
      </c>
      <c r="FR100" s="55">
        <f t="shared" si="49"/>
        <v>0</v>
      </c>
      <c r="FS100" s="55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2">
        <v>30100056</v>
      </c>
      <c r="B101" s="101"/>
      <c r="C101" s="28" t="s">
        <v>163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8">
        <v>30100056</v>
      </c>
      <c r="DF101" s="101"/>
      <c r="DG101" s="28" t="s">
        <v>163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103"/>
        <v>0</v>
      </c>
      <c r="EN101" s="55">
        <f t="shared" si="103"/>
        <v>0</v>
      </c>
      <c r="EO101" s="55">
        <f t="shared" si="103"/>
        <v>0</v>
      </c>
      <c r="EP101" s="55">
        <f t="shared" si="103"/>
        <v>0</v>
      </c>
      <c r="EQ101" s="55">
        <f t="shared" si="103"/>
        <v>0</v>
      </c>
      <c r="ER101" s="55">
        <f t="shared" si="103"/>
        <v>0</v>
      </c>
      <c r="ES101" s="55">
        <f t="shared" si="103"/>
        <v>0</v>
      </c>
      <c r="ET101" s="55">
        <f t="shared" si="103"/>
        <v>0</v>
      </c>
      <c r="EU101" s="55">
        <f t="shared" si="103"/>
        <v>0</v>
      </c>
      <c r="EV101" s="55">
        <f t="shared" si="103"/>
        <v>0</v>
      </c>
      <c r="EW101" s="55">
        <f t="shared" si="103"/>
        <v>0</v>
      </c>
      <c r="EX101" s="55">
        <f t="shared" si="103"/>
        <v>0</v>
      </c>
      <c r="EY101" s="55">
        <f t="shared" si="101"/>
        <v>0</v>
      </c>
      <c r="EZ101" s="55">
        <f t="shared" si="101"/>
        <v>0</v>
      </c>
      <c r="FA101" s="55">
        <f t="shared" si="101"/>
        <v>0</v>
      </c>
      <c r="FB101" s="55">
        <f t="shared" si="101"/>
        <v>0</v>
      </c>
      <c r="FC101" s="55">
        <f t="shared" si="101"/>
        <v>0</v>
      </c>
      <c r="FD101" s="55">
        <f t="shared" si="101"/>
        <v>0</v>
      </c>
      <c r="FE101" s="55">
        <f t="shared" si="101"/>
        <v>0</v>
      </c>
      <c r="FF101" s="55">
        <f t="shared" si="101"/>
        <v>0</v>
      </c>
      <c r="FG101" s="55">
        <f t="shared" si="101"/>
        <v>0</v>
      </c>
      <c r="FH101" s="55">
        <f t="shared" si="101"/>
        <v>0</v>
      </c>
      <c r="FI101" s="55">
        <f t="shared" si="101"/>
        <v>0</v>
      </c>
      <c r="FJ101" s="55">
        <f t="shared" si="104"/>
        <v>0</v>
      </c>
      <c r="FK101" s="55">
        <f t="shared" si="104"/>
        <v>0</v>
      </c>
      <c r="FL101" s="55">
        <f t="shared" si="104"/>
        <v>0</v>
      </c>
      <c r="FM101" s="55">
        <f t="shared" si="104"/>
        <v>0</v>
      </c>
      <c r="FN101" s="55">
        <f t="shared" si="104"/>
        <v>0</v>
      </c>
      <c r="FO101" s="55">
        <f t="shared" si="104"/>
        <v>0</v>
      </c>
      <c r="FP101" s="55">
        <f t="shared" si="49"/>
        <v>0</v>
      </c>
      <c r="FQ101" s="55">
        <f t="shared" si="49"/>
        <v>0</v>
      </c>
      <c r="FR101" s="55">
        <f t="shared" si="49"/>
        <v>0</v>
      </c>
      <c r="FS101" s="55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2">
        <v>30100057</v>
      </c>
      <c r="B102" s="101"/>
      <c r="C102" s="30" t="s">
        <v>205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8">
        <v>30100057</v>
      </c>
      <c r="DF102" s="101"/>
      <c r="DG102" s="30" t="s">
        <v>205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103"/>
        <v>0</v>
      </c>
      <c r="EN102" s="55">
        <f t="shared" si="103"/>
        <v>0</v>
      </c>
      <c r="EO102" s="55">
        <f t="shared" si="103"/>
        <v>0</v>
      </c>
      <c r="EP102" s="55">
        <f t="shared" si="103"/>
        <v>0</v>
      </c>
      <c r="EQ102" s="55">
        <f t="shared" si="103"/>
        <v>0</v>
      </c>
      <c r="ER102" s="55">
        <f t="shared" si="103"/>
        <v>0</v>
      </c>
      <c r="ES102" s="55">
        <f t="shared" si="103"/>
        <v>0</v>
      </c>
      <c r="ET102" s="55">
        <f t="shared" si="103"/>
        <v>0</v>
      </c>
      <c r="EU102" s="55">
        <f t="shared" si="103"/>
        <v>0</v>
      </c>
      <c r="EV102" s="55">
        <f t="shared" si="103"/>
        <v>0</v>
      </c>
      <c r="EW102" s="55">
        <f t="shared" si="103"/>
        <v>0</v>
      </c>
      <c r="EX102" s="55">
        <f t="shared" si="103"/>
        <v>0</v>
      </c>
      <c r="EY102" s="55">
        <f t="shared" si="101"/>
        <v>0</v>
      </c>
      <c r="EZ102" s="55">
        <f t="shared" si="101"/>
        <v>0</v>
      </c>
      <c r="FA102" s="55">
        <f t="shared" si="101"/>
        <v>0</v>
      </c>
      <c r="FB102" s="55">
        <f t="shared" si="101"/>
        <v>0</v>
      </c>
      <c r="FC102" s="55">
        <f t="shared" si="101"/>
        <v>0</v>
      </c>
      <c r="FD102" s="55">
        <f t="shared" si="101"/>
        <v>0</v>
      </c>
      <c r="FE102" s="55">
        <f t="shared" si="101"/>
        <v>0</v>
      </c>
      <c r="FF102" s="55">
        <f t="shared" si="101"/>
        <v>0</v>
      </c>
      <c r="FG102" s="55">
        <f t="shared" si="101"/>
        <v>0</v>
      </c>
      <c r="FH102" s="55">
        <f t="shared" si="101"/>
        <v>0</v>
      </c>
      <c r="FI102" s="55">
        <f t="shared" si="101"/>
        <v>0</v>
      </c>
      <c r="FJ102" s="55">
        <f t="shared" si="104"/>
        <v>0</v>
      </c>
      <c r="FK102" s="55">
        <f t="shared" si="104"/>
        <v>0</v>
      </c>
      <c r="FL102" s="55">
        <f t="shared" si="104"/>
        <v>0</v>
      </c>
      <c r="FM102" s="55">
        <f t="shared" si="104"/>
        <v>0</v>
      </c>
      <c r="FN102" s="55">
        <f t="shared" si="104"/>
        <v>0</v>
      </c>
      <c r="FO102" s="55">
        <f t="shared" si="104"/>
        <v>0</v>
      </c>
      <c r="FP102" s="55">
        <f t="shared" si="49"/>
        <v>0</v>
      </c>
      <c r="FQ102" s="55">
        <f t="shared" si="49"/>
        <v>0</v>
      </c>
      <c r="FR102" s="55">
        <f t="shared" ref="FP102:FS165" si="107">BN102+BN257</f>
        <v>0</v>
      </c>
      <c r="FS102" s="55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2">
        <v>30100058</v>
      </c>
      <c r="B103" s="102"/>
      <c r="C103" s="30" t="s">
        <v>144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8">
        <v>30100058</v>
      </c>
      <c r="DF103" s="102"/>
      <c r="DG103" s="30" t="s">
        <v>144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103"/>
        <v>0</v>
      </c>
      <c r="EN103" s="55">
        <f t="shared" si="103"/>
        <v>0</v>
      </c>
      <c r="EO103" s="55">
        <f t="shared" si="103"/>
        <v>0</v>
      </c>
      <c r="EP103" s="55">
        <f t="shared" si="103"/>
        <v>0</v>
      </c>
      <c r="EQ103" s="55">
        <f t="shared" si="103"/>
        <v>0</v>
      </c>
      <c r="ER103" s="55">
        <f t="shared" si="103"/>
        <v>0</v>
      </c>
      <c r="ES103" s="55">
        <f t="shared" si="103"/>
        <v>0</v>
      </c>
      <c r="ET103" s="55">
        <f t="shared" si="103"/>
        <v>0</v>
      </c>
      <c r="EU103" s="55">
        <f t="shared" si="103"/>
        <v>0</v>
      </c>
      <c r="EV103" s="55">
        <f t="shared" si="103"/>
        <v>0</v>
      </c>
      <c r="EW103" s="55">
        <f t="shared" si="103"/>
        <v>0</v>
      </c>
      <c r="EX103" s="55">
        <f t="shared" si="103"/>
        <v>0</v>
      </c>
      <c r="EY103" s="55">
        <f t="shared" si="101"/>
        <v>0</v>
      </c>
      <c r="EZ103" s="55">
        <f t="shared" si="101"/>
        <v>0</v>
      </c>
      <c r="FA103" s="55">
        <f t="shared" si="101"/>
        <v>0</v>
      </c>
      <c r="FB103" s="55">
        <f t="shared" si="101"/>
        <v>0</v>
      </c>
      <c r="FC103" s="55">
        <f t="shared" si="101"/>
        <v>0</v>
      </c>
      <c r="FD103" s="55">
        <f t="shared" si="101"/>
        <v>0</v>
      </c>
      <c r="FE103" s="55">
        <f t="shared" si="101"/>
        <v>0</v>
      </c>
      <c r="FF103" s="55">
        <f t="shared" si="101"/>
        <v>0</v>
      </c>
      <c r="FG103" s="55">
        <f t="shared" si="101"/>
        <v>0</v>
      </c>
      <c r="FH103" s="55">
        <f t="shared" si="101"/>
        <v>0</v>
      </c>
      <c r="FI103" s="55">
        <f t="shared" si="101"/>
        <v>0</v>
      </c>
      <c r="FJ103" s="55">
        <f t="shared" si="104"/>
        <v>0</v>
      </c>
      <c r="FK103" s="55">
        <f t="shared" si="104"/>
        <v>0</v>
      </c>
      <c r="FL103" s="55">
        <f t="shared" si="104"/>
        <v>0</v>
      </c>
      <c r="FM103" s="55">
        <f t="shared" si="104"/>
        <v>0</v>
      </c>
      <c r="FN103" s="55">
        <f t="shared" si="104"/>
        <v>0</v>
      </c>
      <c r="FO103" s="55">
        <f t="shared" si="104"/>
        <v>0</v>
      </c>
      <c r="FP103" s="55">
        <f t="shared" si="107"/>
        <v>0</v>
      </c>
      <c r="FQ103" s="55">
        <f t="shared" si="107"/>
        <v>0</v>
      </c>
      <c r="FR103" s="55">
        <f t="shared" si="107"/>
        <v>0</v>
      </c>
      <c r="FS103" s="55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70">
        <v>30500001</v>
      </c>
      <c r="B104" s="100" t="s">
        <v>206</v>
      </c>
      <c r="C104" s="30" t="s">
        <v>168</v>
      </c>
      <c r="D104" s="5"/>
      <c r="E104" s="22">
        <v>5.07</v>
      </c>
      <c r="F104" s="23">
        <f t="shared" si="67"/>
        <v>0</v>
      </c>
      <c r="G104" s="44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1">
        <v>30500001</v>
      </c>
      <c r="DF104" s="100" t="s">
        <v>206</v>
      </c>
      <c r="DG104" s="30" t="s">
        <v>168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67" si="108">AB104+AB259</f>
        <v>0</v>
      </c>
      <c r="EG104" s="55">
        <f t="shared" si="108"/>
        <v>0</v>
      </c>
      <c r="EH104" s="55">
        <f t="shared" si="108"/>
        <v>0</v>
      </c>
      <c r="EI104" s="55">
        <f t="shared" si="108"/>
        <v>0</v>
      </c>
      <c r="EJ104" s="55">
        <f t="shared" si="108"/>
        <v>0</v>
      </c>
      <c r="EK104" s="55">
        <f t="shared" si="108"/>
        <v>0</v>
      </c>
      <c r="EL104" s="55">
        <f t="shared" si="108"/>
        <v>0</v>
      </c>
      <c r="EM104" s="55">
        <f t="shared" si="103"/>
        <v>0</v>
      </c>
      <c r="EN104" s="55">
        <f t="shared" si="103"/>
        <v>0</v>
      </c>
      <c r="EO104" s="55">
        <f t="shared" si="103"/>
        <v>0</v>
      </c>
      <c r="EP104" s="55">
        <f t="shared" si="103"/>
        <v>0</v>
      </c>
      <c r="EQ104" s="55">
        <f t="shared" si="103"/>
        <v>0</v>
      </c>
      <c r="ER104" s="55">
        <f t="shared" si="103"/>
        <v>0</v>
      </c>
      <c r="ES104" s="55">
        <f t="shared" si="103"/>
        <v>0</v>
      </c>
      <c r="ET104" s="55">
        <f t="shared" si="103"/>
        <v>0</v>
      </c>
      <c r="EU104" s="55">
        <f t="shared" si="103"/>
        <v>0</v>
      </c>
      <c r="EV104" s="55">
        <f t="shared" si="103"/>
        <v>0</v>
      </c>
      <c r="EW104" s="55">
        <f t="shared" si="103"/>
        <v>0</v>
      </c>
      <c r="EX104" s="55">
        <f t="shared" si="103"/>
        <v>0</v>
      </c>
      <c r="EY104" s="55">
        <f t="shared" si="101"/>
        <v>0</v>
      </c>
      <c r="EZ104" s="55">
        <f t="shared" si="101"/>
        <v>0</v>
      </c>
      <c r="FA104" s="55">
        <f t="shared" si="101"/>
        <v>0</v>
      </c>
      <c r="FB104" s="55">
        <f t="shared" si="101"/>
        <v>0</v>
      </c>
      <c r="FC104" s="55">
        <f t="shared" si="101"/>
        <v>0</v>
      </c>
      <c r="FD104" s="55">
        <f t="shared" si="101"/>
        <v>0</v>
      </c>
      <c r="FE104" s="55">
        <f t="shared" si="101"/>
        <v>0</v>
      </c>
      <c r="FF104" s="55">
        <f t="shared" si="101"/>
        <v>0</v>
      </c>
      <c r="FG104" s="55">
        <f t="shared" si="101"/>
        <v>0</v>
      </c>
      <c r="FH104" s="55">
        <f t="shared" si="101"/>
        <v>0</v>
      </c>
      <c r="FI104" s="55">
        <f t="shared" si="101"/>
        <v>0</v>
      </c>
      <c r="FJ104" s="55">
        <f t="shared" si="101"/>
        <v>0</v>
      </c>
      <c r="FK104" s="55">
        <f t="shared" si="101"/>
        <v>0</v>
      </c>
      <c r="FL104" s="55">
        <f t="shared" si="104"/>
        <v>0</v>
      </c>
      <c r="FM104" s="55">
        <f t="shared" si="104"/>
        <v>0</v>
      </c>
      <c r="FN104" s="55">
        <f t="shared" si="104"/>
        <v>0</v>
      </c>
      <c r="FO104" s="55">
        <f t="shared" si="104"/>
        <v>0</v>
      </c>
      <c r="FP104" s="55">
        <f t="shared" si="107"/>
        <v>0</v>
      </c>
      <c r="FQ104" s="55">
        <f t="shared" si="107"/>
        <v>0</v>
      </c>
      <c r="FR104" s="55">
        <f t="shared" si="107"/>
        <v>0</v>
      </c>
      <c r="FS104" s="55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70">
        <v>30500002</v>
      </c>
      <c r="B105" s="101"/>
      <c r="C105" s="30" t="s">
        <v>207</v>
      </c>
      <c r="D105" s="5"/>
      <c r="E105" s="22">
        <v>5.07</v>
      </c>
      <c r="F105" s="23">
        <f t="shared" si="67"/>
        <v>0</v>
      </c>
      <c r="G105" s="44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1">
        <v>30500002</v>
      </c>
      <c r="DF105" s="101"/>
      <c r="DG105" s="30" t="s">
        <v>207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5">
        <f t="shared" si="108"/>
        <v>0</v>
      </c>
      <c r="EG105" s="55">
        <f t="shared" si="108"/>
        <v>0</v>
      </c>
      <c r="EH105" s="55">
        <f t="shared" si="108"/>
        <v>0</v>
      </c>
      <c r="EI105" s="55">
        <f t="shared" si="108"/>
        <v>0</v>
      </c>
      <c r="EJ105" s="55">
        <f t="shared" si="108"/>
        <v>0</v>
      </c>
      <c r="EK105" s="55">
        <f t="shared" si="108"/>
        <v>0</v>
      </c>
      <c r="EL105" s="55">
        <f t="shared" si="108"/>
        <v>0</v>
      </c>
      <c r="EM105" s="55">
        <f t="shared" si="103"/>
        <v>0</v>
      </c>
      <c r="EN105" s="55">
        <f t="shared" si="103"/>
        <v>0</v>
      </c>
      <c r="EO105" s="55">
        <f t="shared" si="103"/>
        <v>0</v>
      </c>
      <c r="EP105" s="55">
        <f t="shared" si="103"/>
        <v>0</v>
      </c>
      <c r="EQ105" s="55">
        <f t="shared" si="103"/>
        <v>0</v>
      </c>
      <c r="ER105" s="55">
        <f t="shared" si="103"/>
        <v>0</v>
      </c>
      <c r="ES105" s="55">
        <f t="shared" si="103"/>
        <v>0</v>
      </c>
      <c r="ET105" s="55">
        <f t="shared" si="103"/>
        <v>0</v>
      </c>
      <c r="EU105" s="55">
        <f t="shared" si="103"/>
        <v>0</v>
      </c>
      <c r="EV105" s="55">
        <f t="shared" si="103"/>
        <v>0</v>
      </c>
      <c r="EW105" s="55">
        <f t="shared" si="103"/>
        <v>0</v>
      </c>
      <c r="EX105" s="55">
        <f t="shared" si="103"/>
        <v>0</v>
      </c>
      <c r="EY105" s="55">
        <f t="shared" si="101"/>
        <v>0</v>
      </c>
      <c r="EZ105" s="55">
        <f t="shared" si="101"/>
        <v>0</v>
      </c>
      <c r="FA105" s="55">
        <f t="shared" si="101"/>
        <v>0</v>
      </c>
      <c r="FB105" s="55">
        <f t="shared" si="101"/>
        <v>0</v>
      </c>
      <c r="FC105" s="55">
        <f t="shared" si="101"/>
        <v>0</v>
      </c>
      <c r="FD105" s="55">
        <f t="shared" si="101"/>
        <v>0</v>
      </c>
      <c r="FE105" s="55">
        <f t="shared" si="101"/>
        <v>0</v>
      </c>
      <c r="FF105" s="55">
        <f t="shared" si="104"/>
        <v>0</v>
      </c>
      <c r="FG105" s="55">
        <f t="shared" si="104"/>
        <v>0</v>
      </c>
      <c r="FH105" s="55">
        <f t="shared" si="104"/>
        <v>0</v>
      </c>
      <c r="FI105" s="55">
        <f t="shared" si="104"/>
        <v>0</v>
      </c>
      <c r="FJ105" s="55">
        <f t="shared" si="104"/>
        <v>0</v>
      </c>
      <c r="FK105" s="55">
        <f t="shared" si="104"/>
        <v>0</v>
      </c>
      <c r="FL105" s="55">
        <f t="shared" si="104"/>
        <v>0</v>
      </c>
      <c r="FM105" s="55">
        <f t="shared" si="104"/>
        <v>0</v>
      </c>
      <c r="FN105" s="55">
        <f t="shared" si="104"/>
        <v>0</v>
      </c>
      <c r="FO105" s="55">
        <f t="shared" si="104"/>
        <v>0</v>
      </c>
      <c r="FP105" s="55">
        <f t="shared" si="107"/>
        <v>0</v>
      </c>
      <c r="FQ105" s="55">
        <f t="shared" si="107"/>
        <v>0</v>
      </c>
      <c r="FR105" s="55">
        <f t="shared" si="107"/>
        <v>0</v>
      </c>
      <c r="FS105" s="55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70">
        <v>30500003</v>
      </c>
      <c r="B106" s="101"/>
      <c r="C106" s="30" t="s">
        <v>208</v>
      </c>
      <c r="D106" s="5"/>
      <c r="E106" s="22">
        <v>5.07</v>
      </c>
      <c r="F106" s="23">
        <f t="shared" si="67"/>
        <v>0</v>
      </c>
      <c r="G106" s="44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1">
        <v>30500003</v>
      </c>
      <c r="DF106" s="101"/>
      <c r="DG106" s="30" t="s">
        <v>208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5">
        <f t="shared" si="108"/>
        <v>0</v>
      </c>
      <c r="EG106" s="55">
        <f t="shared" si="108"/>
        <v>0</v>
      </c>
      <c r="EH106" s="55">
        <f t="shared" si="108"/>
        <v>0</v>
      </c>
      <c r="EI106" s="55">
        <f t="shared" si="108"/>
        <v>0</v>
      </c>
      <c r="EJ106" s="55">
        <f t="shared" si="108"/>
        <v>0</v>
      </c>
      <c r="EK106" s="55">
        <f t="shared" si="108"/>
        <v>0</v>
      </c>
      <c r="EL106" s="55">
        <f t="shared" si="108"/>
        <v>0</v>
      </c>
      <c r="EM106" s="55">
        <f t="shared" si="103"/>
        <v>0</v>
      </c>
      <c r="EN106" s="55">
        <f t="shared" si="103"/>
        <v>0</v>
      </c>
      <c r="EO106" s="55">
        <f t="shared" si="103"/>
        <v>0</v>
      </c>
      <c r="EP106" s="55">
        <f t="shared" si="103"/>
        <v>0</v>
      </c>
      <c r="EQ106" s="55">
        <f t="shared" si="103"/>
        <v>0</v>
      </c>
      <c r="ER106" s="55">
        <f t="shared" si="103"/>
        <v>0</v>
      </c>
      <c r="ES106" s="55">
        <f t="shared" si="103"/>
        <v>0</v>
      </c>
      <c r="ET106" s="55">
        <f t="shared" si="103"/>
        <v>0</v>
      </c>
      <c r="EU106" s="55">
        <f t="shared" si="103"/>
        <v>0</v>
      </c>
      <c r="EV106" s="55">
        <f t="shared" si="103"/>
        <v>0</v>
      </c>
      <c r="EW106" s="55">
        <f t="shared" si="103"/>
        <v>0</v>
      </c>
      <c r="EX106" s="55">
        <f t="shared" si="103"/>
        <v>0</v>
      </c>
      <c r="EY106" s="55">
        <f t="shared" si="101"/>
        <v>0</v>
      </c>
      <c r="EZ106" s="55">
        <f t="shared" si="101"/>
        <v>0</v>
      </c>
      <c r="FA106" s="55">
        <f t="shared" si="101"/>
        <v>0</v>
      </c>
      <c r="FB106" s="55">
        <f t="shared" si="101"/>
        <v>0</v>
      </c>
      <c r="FC106" s="55">
        <f t="shared" si="101"/>
        <v>0</v>
      </c>
      <c r="FD106" s="55">
        <f t="shared" si="101"/>
        <v>0</v>
      </c>
      <c r="FE106" s="55">
        <f t="shared" si="101"/>
        <v>0</v>
      </c>
      <c r="FF106" s="55">
        <f t="shared" si="104"/>
        <v>0</v>
      </c>
      <c r="FG106" s="55">
        <f t="shared" si="104"/>
        <v>0</v>
      </c>
      <c r="FH106" s="55">
        <f t="shared" si="104"/>
        <v>0</v>
      </c>
      <c r="FI106" s="55">
        <f t="shared" si="104"/>
        <v>0</v>
      </c>
      <c r="FJ106" s="55">
        <f t="shared" si="104"/>
        <v>0</v>
      </c>
      <c r="FK106" s="55">
        <f t="shared" si="104"/>
        <v>0</v>
      </c>
      <c r="FL106" s="55">
        <f t="shared" si="104"/>
        <v>0</v>
      </c>
      <c r="FM106" s="55">
        <f t="shared" si="104"/>
        <v>0</v>
      </c>
      <c r="FN106" s="55">
        <f t="shared" si="104"/>
        <v>0</v>
      </c>
      <c r="FO106" s="55">
        <f t="shared" si="104"/>
        <v>0</v>
      </c>
      <c r="FP106" s="55">
        <f t="shared" si="107"/>
        <v>0</v>
      </c>
      <c r="FQ106" s="55">
        <f t="shared" si="107"/>
        <v>0</v>
      </c>
      <c r="FR106" s="55">
        <f t="shared" si="107"/>
        <v>0</v>
      </c>
      <c r="FS106" s="55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70">
        <v>30500004</v>
      </c>
      <c r="B107" s="102"/>
      <c r="C107" s="30" t="s">
        <v>209</v>
      </c>
      <c r="D107" s="5"/>
      <c r="E107" s="22">
        <v>5.07</v>
      </c>
      <c r="F107" s="23">
        <f t="shared" si="67"/>
        <v>0</v>
      </c>
      <c r="G107" s="44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1">
        <v>30500004</v>
      </c>
      <c r="DF107" s="102"/>
      <c r="DG107" s="30" t="s">
        <v>209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5">
        <f t="shared" si="108"/>
        <v>0</v>
      </c>
      <c r="EG107" s="55">
        <f t="shared" si="108"/>
        <v>0</v>
      </c>
      <c r="EH107" s="55">
        <f t="shared" si="108"/>
        <v>0</v>
      </c>
      <c r="EI107" s="55">
        <f t="shared" si="108"/>
        <v>0</v>
      </c>
      <c r="EJ107" s="55">
        <f t="shared" si="108"/>
        <v>0</v>
      </c>
      <c r="EK107" s="55">
        <f t="shared" si="108"/>
        <v>0</v>
      </c>
      <c r="EL107" s="55">
        <f t="shared" si="108"/>
        <v>0</v>
      </c>
      <c r="EM107" s="55">
        <f t="shared" si="103"/>
        <v>0</v>
      </c>
      <c r="EN107" s="55">
        <f t="shared" si="103"/>
        <v>0</v>
      </c>
      <c r="EO107" s="55">
        <f t="shared" si="103"/>
        <v>0</v>
      </c>
      <c r="EP107" s="55">
        <f t="shared" si="103"/>
        <v>0</v>
      </c>
      <c r="EQ107" s="55">
        <f t="shared" si="103"/>
        <v>0</v>
      </c>
      <c r="ER107" s="55">
        <f t="shared" si="103"/>
        <v>0</v>
      </c>
      <c r="ES107" s="55">
        <f t="shared" si="103"/>
        <v>0</v>
      </c>
      <c r="ET107" s="55">
        <f t="shared" si="103"/>
        <v>0</v>
      </c>
      <c r="EU107" s="55">
        <f t="shared" si="103"/>
        <v>0</v>
      </c>
      <c r="EV107" s="55">
        <f t="shared" si="103"/>
        <v>0</v>
      </c>
      <c r="EW107" s="55">
        <f t="shared" si="103"/>
        <v>0</v>
      </c>
      <c r="EX107" s="55">
        <f t="shared" si="103"/>
        <v>0</v>
      </c>
      <c r="EY107" s="55">
        <f t="shared" si="101"/>
        <v>0</v>
      </c>
      <c r="EZ107" s="55">
        <f t="shared" si="101"/>
        <v>0</v>
      </c>
      <c r="FA107" s="55">
        <f t="shared" si="101"/>
        <v>0</v>
      </c>
      <c r="FB107" s="55">
        <f t="shared" si="101"/>
        <v>0</v>
      </c>
      <c r="FC107" s="55">
        <f t="shared" si="101"/>
        <v>0</v>
      </c>
      <c r="FD107" s="55">
        <f t="shared" si="101"/>
        <v>0</v>
      </c>
      <c r="FE107" s="55">
        <f t="shared" si="101"/>
        <v>0</v>
      </c>
      <c r="FF107" s="55">
        <f t="shared" si="104"/>
        <v>0</v>
      </c>
      <c r="FG107" s="55">
        <f t="shared" si="104"/>
        <v>0</v>
      </c>
      <c r="FH107" s="55">
        <f t="shared" si="104"/>
        <v>0</v>
      </c>
      <c r="FI107" s="55">
        <f t="shared" si="104"/>
        <v>0</v>
      </c>
      <c r="FJ107" s="55">
        <f t="shared" si="104"/>
        <v>0</v>
      </c>
      <c r="FK107" s="55">
        <f t="shared" si="104"/>
        <v>0</v>
      </c>
      <c r="FL107" s="55">
        <f t="shared" si="104"/>
        <v>0</v>
      </c>
      <c r="FM107" s="55">
        <f t="shared" si="104"/>
        <v>0</v>
      </c>
      <c r="FN107" s="55">
        <f t="shared" si="104"/>
        <v>0</v>
      </c>
      <c r="FO107" s="55">
        <f t="shared" si="104"/>
        <v>0</v>
      </c>
      <c r="FP107" s="55">
        <f t="shared" si="107"/>
        <v>0</v>
      </c>
      <c r="FQ107" s="55">
        <f t="shared" si="107"/>
        <v>0</v>
      </c>
      <c r="FR107" s="55">
        <f t="shared" si="107"/>
        <v>0</v>
      </c>
      <c r="FS107" s="55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70">
        <v>30700005</v>
      </c>
      <c r="B108" s="100" t="s">
        <v>210</v>
      </c>
      <c r="C108" s="30" t="s">
        <v>168</v>
      </c>
      <c r="D108" s="5"/>
      <c r="E108" s="22">
        <v>5.04</v>
      </c>
      <c r="F108" s="23">
        <f t="shared" si="67"/>
        <v>0</v>
      </c>
      <c r="G108" s="44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1">
        <v>30700005</v>
      </c>
      <c r="DF108" s="100" t="s">
        <v>210</v>
      </c>
      <c r="DG108" s="30" t="s">
        <v>168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5">
        <f t="shared" si="108"/>
        <v>0</v>
      </c>
      <c r="EG108" s="55">
        <f t="shared" si="108"/>
        <v>0</v>
      </c>
      <c r="EH108" s="55">
        <f t="shared" si="108"/>
        <v>0</v>
      </c>
      <c r="EI108" s="55">
        <f t="shared" si="108"/>
        <v>0</v>
      </c>
      <c r="EJ108" s="55">
        <f t="shared" si="108"/>
        <v>0</v>
      </c>
      <c r="EK108" s="55">
        <f t="shared" si="108"/>
        <v>0</v>
      </c>
      <c r="EL108" s="55">
        <f t="shared" si="108"/>
        <v>0</v>
      </c>
      <c r="EM108" s="55">
        <f t="shared" si="103"/>
        <v>0</v>
      </c>
      <c r="EN108" s="55">
        <f t="shared" si="103"/>
        <v>0</v>
      </c>
      <c r="EO108" s="55">
        <f t="shared" si="103"/>
        <v>0</v>
      </c>
      <c r="EP108" s="55">
        <f t="shared" ref="EK108:EZ171" si="114">AL108+AL263</f>
        <v>0</v>
      </c>
      <c r="EQ108" s="55">
        <f t="shared" si="114"/>
        <v>0</v>
      </c>
      <c r="ER108" s="55">
        <f t="shared" si="114"/>
        <v>0</v>
      </c>
      <c r="ES108" s="55">
        <f t="shared" si="114"/>
        <v>0</v>
      </c>
      <c r="ET108" s="55">
        <f t="shared" si="114"/>
        <v>0</v>
      </c>
      <c r="EU108" s="55">
        <f t="shared" si="114"/>
        <v>0</v>
      </c>
      <c r="EV108" s="55">
        <f t="shared" si="114"/>
        <v>0</v>
      </c>
      <c r="EW108" s="55">
        <f t="shared" si="114"/>
        <v>0</v>
      </c>
      <c r="EX108" s="55">
        <f t="shared" si="114"/>
        <v>0</v>
      </c>
      <c r="EY108" s="55">
        <f t="shared" si="101"/>
        <v>0</v>
      </c>
      <c r="EZ108" s="55">
        <f t="shared" si="101"/>
        <v>0</v>
      </c>
      <c r="FA108" s="55">
        <f t="shared" si="101"/>
        <v>0</v>
      </c>
      <c r="FB108" s="55">
        <f t="shared" si="101"/>
        <v>0</v>
      </c>
      <c r="FC108" s="55">
        <f t="shared" si="101"/>
        <v>0</v>
      </c>
      <c r="FD108" s="55">
        <f t="shared" si="101"/>
        <v>0</v>
      </c>
      <c r="FE108" s="55">
        <f t="shared" si="101"/>
        <v>0</v>
      </c>
      <c r="FF108" s="55">
        <f t="shared" si="104"/>
        <v>0</v>
      </c>
      <c r="FG108" s="55">
        <f t="shared" si="104"/>
        <v>0</v>
      </c>
      <c r="FH108" s="55">
        <f t="shared" si="104"/>
        <v>0</v>
      </c>
      <c r="FI108" s="55">
        <f t="shared" si="104"/>
        <v>0</v>
      </c>
      <c r="FJ108" s="55">
        <f t="shared" si="104"/>
        <v>0</v>
      </c>
      <c r="FK108" s="55">
        <f t="shared" si="104"/>
        <v>0</v>
      </c>
      <c r="FL108" s="55">
        <f t="shared" si="104"/>
        <v>0</v>
      </c>
      <c r="FM108" s="55">
        <f t="shared" si="104"/>
        <v>0</v>
      </c>
      <c r="FN108" s="55">
        <f t="shared" si="104"/>
        <v>0</v>
      </c>
      <c r="FO108" s="55">
        <f t="shared" si="104"/>
        <v>0</v>
      </c>
      <c r="FP108" s="55">
        <f t="shared" si="107"/>
        <v>0</v>
      </c>
      <c r="FQ108" s="55">
        <f t="shared" si="107"/>
        <v>0</v>
      </c>
      <c r="FR108" s="55">
        <f t="shared" si="107"/>
        <v>0</v>
      </c>
      <c r="FS108" s="55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70">
        <v>30700002</v>
      </c>
      <c r="B109" s="101"/>
      <c r="C109" s="30" t="s">
        <v>207</v>
      </c>
      <c r="D109" s="5"/>
      <c r="E109" s="22">
        <v>5.04</v>
      </c>
      <c r="F109" s="23">
        <f t="shared" si="67"/>
        <v>0</v>
      </c>
      <c r="G109" s="44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1">
        <v>30700002</v>
      </c>
      <c r="DF109" s="101"/>
      <c r="DG109" s="30" t="s">
        <v>207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5">
        <f t="shared" si="108"/>
        <v>0</v>
      </c>
      <c r="EG109" s="55">
        <f t="shared" si="108"/>
        <v>0</v>
      </c>
      <c r="EH109" s="55">
        <f t="shared" si="108"/>
        <v>0</v>
      </c>
      <c r="EI109" s="55">
        <f t="shared" si="108"/>
        <v>0</v>
      </c>
      <c r="EJ109" s="55">
        <f t="shared" si="108"/>
        <v>0</v>
      </c>
      <c r="EK109" s="55">
        <f t="shared" si="108"/>
        <v>0</v>
      </c>
      <c r="EL109" s="55">
        <f t="shared" si="108"/>
        <v>0</v>
      </c>
      <c r="EM109" s="55">
        <f t="shared" si="114"/>
        <v>0</v>
      </c>
      <c r="EN109" s="55">
        <f t="shared" si="114"/>
        <v>0</v>
      </c>
      <c r="EO109" s="55">
        <f t="shared" si="114"/>
        <v>0</v>
      </c>
      <c r="EP109" s="55">
        <f t="shared" si="114"/>
        <v>0</v>
      </c>
      <c r="EQ109" s="55">
        <f t="shared" si="114"/>
        <v>0</v>
      </c>
      <c r="ER109" s="55">
        <f t="shared" si="114"/>
        <v>0</v>
      </c>
      <c r="ES109" s="55">
        <f t="shared" si="114"/>
        <v>0</v>
      </c>
      <c r="ET109" s="55">
        <f t="shared" si="114"/>
        <v>0</v>
      </c>
      <c r="EU109" s="55">
        <f t="shared" si="114"/>
        <v>0</v>
      </c>
      <c r="EV109" s="55">
        <f t="shared" si="114"/>
        <v>0</v>
      </c>
      <c r="EW109" s="55">
        <f t="shared" si="114"/>
        <v>0</v>
      </c>
      <c r="EX109" s="55">
        <f t="shared" si="114"/>
        <v>0</v>
      </c>
      <c r="EY109" s="55">
        <f t="shared" si="101"/>
        <v>0</v>
      </c>
      <c r="EZ109" s="55">
        <f t="shared" si="101"/>
        <v>0</v>
      </c>
      <c r="FA109" s="55">
        <f t="shared" si="101"/>
        <v>0</v>
      </c>
      <c r="FB109" s="55">
        <f t="shared" si="101"/>
        <v>0</v>
      </c>
      <c r="FC109" s="55">
        <f t="shared" si="101"/>
        <v>0</v>
      </c>
      <c r="FD109" s="55">
        <f t="shared" si="101"/>
        <v>0</v>
      </c>
      <c r="FE109" s="55">
        <f t="shared" si="101"/>
        <v>0</v>
      </c>
      <c r="FF109" s="55">
        <f t="shared" si="104"/>
        <v>0</v>
      </c>
      <c r="FG109" s="55">
        <f t="shared" si="104"/>
        <v>0</v>
      </c>
      <c r="FH109" s="55">
        <f t="shared" si="104"/>
        <v>0</v>
      </c>
      <c r="FI109" s="55">
        <f t="shared" si="104"/>
        <v>0</v>
      </c>
      <c r="FJ109" s="55">
        <f t="shared" si="104"/>
        <v>0</v>
      </c>
      <c r="FK109" s="55">
        <f t="shared" si="104"/>
        <v>0</v>
      </c>
      <c r="FL109" s="55">
        <f t="shared" si="104"/>
        <v>0</v>
      </c>
      <c r="FM109" s="55">
        <f t="shared" si="104"/>
        <v>0</v>
      </c>
      <c r="FN109" s="55">
        <f t="shared" si="104"/>
        <v>0</v>
      </c>
      <c r="FO109" s="55">
        <f t="shared" si="104"/>
        <v>0</v>
      </c>
      <c r="FP109" s="55">
        <f t="shared" si="104"/>
        <v>0</v>
      </c>
      <c r="FQ109" s="55">
        <f t="shared" si="104"/>
        <v>0</v>
      </c>
      <c r="FR109" s="55">
        <f t="shared" si="104"/>
        <v>0</v>
      </c>
      <c r="FS109" s="55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70">
        <v>30700003</v>
      </c>
      <c r="B110" s="101"/>
      <c r="C110" s="30" t="s">
        <v>208</v>
      </c>
      <c r="D110" s="5"/>
      <c r="E110" s="22">
        <v>5.04</v>
      </c>
      <c r="F110" s="23">
        <f t="shared" si="67"/>
        <v>0</v>
      </c>
      <c r="G110" s="44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1">
        <v>30700003</v>
      </c>
      <c r="DF110" s="101"/>
      <c r="DG110" s="30" t="s">
        <v>208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5">
        <f t="shared" si="108"/>
        <v>0</v>
      </c>
      <c r="EG110" s="55">
        <f t="shared" si="108"/>
        <v>0</v>
      </c>
      <c r="EH110" s="55">
        <f t="shared" si="108"/>
        <v>0</v>
      </c>
      <c r="EI110" s="55">
        <f t="shared" si="108"/>
        <v>0</v>
      </c>
      <c r="EJ110" s="55">
        <f t="shared" si="108"/>
        <v>0</v>
      </c>
      <c r="EK110" s="55">
        <f t="shared" si="108"/>
        <v>0</v>
      </c>
      <c r="EL110" s="55">
        <f t="shared" si="108"/>
        <v>0</v>
      </c>
      <c r="EM110" s="55">
        <f t="shared" si="114"/>
        <v>0</v>
      </c>
      <c r="EN110" s="55">
        <f t="shared" si="114"/>
        <v>0</v>
      </c>
      <c r="EO110" s="55">
        <f t="shared" si="114"/>
        <v>0</v>
      </c>
      <c r="EP110" s="55">
        <f t="shared" si="114"/>
        <v>0</v>
      </c>
      <c r="EQ110" s="55">
        <f t="shared" si="114"/>
        <v>0</v>
      </c>
      <c r="ER110" s="55">
        <f t="shared" si="114"/>
        <v>0</v>
      </c>
      <c r="ES110" s="55">
        <f t="shared" si="114"/>
        <v>0</v>
      </c>
      <c r="ET110" s="55">
        <f t="shared" si="114"/>
        <v>0</v>
      </c>
      <c r="EU110" s="55">
        <f t="shared" si="114"/>
        <v>0</v>
      </c>
      <c r="EV110" s="55">
        <f t="shared" si="114"/>
        <v>0</v>
      </c>
      <c r="EW110" s="55">
        <f t="shared" si="114"/>
        <v>0</v>
      </c>
      <c r="EX110" s="55">
        <f t="shared" si="114"/>
        <v>0</v>
      </c>
      <c r="EY110" s="55">
        <f t="shared" si="101"/>
        <v>0</v>
      </c>
      <c r="EZ110" s="55">
        <f t="shared" si="101"/>
        <v>0</v>
      </c>
      <c r="FA110" s="55">
        <f t="shared" si="101"/>
        <v>0</v>
      </c>
      <c r="FB110" s="55">
        <f t="shared" si="101"/>
        <v>0</v>
      </c>
      <c r="FC110" s="55">
        <f t="shared" si="101"/>
        <v>0</v>
      </c>
      <c r="FD110" s="55">
        <f t="shared" si="101"/>
        <v>0</v>
      </c>
      <c r="FE110" s="55">
        <f t="shared" si="101"/>
        <v>0</v>
      </c>
      <c r="FF110" s="55">
        <f t="shared" si="104"/>
        <v>0</v>
      </c>
      <c r="FG110" s="55">
        <f t="shared" si="104"/>
        <v>0</v>
      </c>
      <c r="FH110" s="55">
        <f t="shared" si="104"/>
        <v>0</v>
      </c>
      <c r="FI110" s="55">
        <f t="shared" si="104"/>
        <v>0</v>
      </c>
      <c r="FJ110" s="55">
        <f t="shared" si="104"/>
        <v>0</v>
      </c>
      <c r="FK110" s="55">
        <f t="shared" si="104"/>
        <v>0</v>
      </c>
      <c r="FL110" s="55">
        <f t="shared" si="104"/>
        <v>0</v>
      </c>
      <c r="FM110" s="55">
        <f t="shared" si="104"/>
        <v>0</v>
      </c>
      <c r="FN110" s="55">
        <f t="shared" si="104"/>
        <v>0</v>
      </c>
      <c r="FO110" s="55">
        <f t="shared" si="104"/>
        <v>0</v>
      </c>
      <c r="FP110" s="55">
        <f t="shared" si="104"/>
        <v>0</v>
      </c>
      <c r="FQ110" s="55">
        <f t="shared" si="104"/>
        <v>0</v>
      </c>
      <c r="FR110" s="55">
        <f t="shared" si="104"/>
        <v>0</v>
      </c>
      <c r="FS110" s="55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70">
        <v>30700004</v>
      </c>
      <c r="B111" s="102"/>
      <c r="C111" s="30" t="s">
        <v>209</v>
      </c>
      <c r="D111" s="5"/>
      <c r="E111" s="22">
        <v>5.04</v>
      </c>
      <c r="F111" s="23">
        <f t="shared" si="67"/>
        <v>0</v>
      </c>
      <c r="G111" s="44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1">
        <v>30700004</v>
      </c>
      <c r="DF111" s="102"/>
      <c r="DG111" s="30" t="s">
        <v>209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5">
        <f t="shared" si="108"/>
        <v>0</v>
      </c>
      <c r="EG111" s="55">
        <f t="shared" si="108"/>
        <v>0</v>
      </c>
      <c r="EH111" s="55">
        <f t="shared" si="108"/>
        <v>0</v>
      </c>
      <c r="EI111" s="55">
        <f t="shared" si="108"/>
        <v>0</v>
      </c>
      <c r="EJ111" s="55">
        <f t="shared" si="108"/>
        <v>0</v>
      </c>
      <c r="EK111" s="55">
        <f t="shared" si="108"/>
        <v>0</v>
      </c>
      <c r="EL111" s="55">
        <f t="shared" si="108"/>
        <v>0</v>
      </c>
      <c r="EM111" s="55">
        <f t="shared" si="114"/>
        <v>0</v>
      </c>
      <c r="EN111" s="55">
        <f t="shared" si="114"/>
        <v>0</v>
      </c>
      <c r="EO111" s="55">
        <f t="shared" si="114"/>
        <v>0</v>
      </c>
      <c r="EP111" s="55">
        <f t="shared" si="114"/>
        <v>0</v>
      </c>
      <c r="EQ111" s="55">
        <f t="shared" si="114"/>
        <v>0</v>
      </c>
      <c r="ER111" s="55">
        <f t="shared" si="114"/>
        <v>0</v>
      </c>
      <c r="ES111" s="55">
        <f t="shared" si="114"/>
        <v>0</v>
      </c>
      <c r="ET111" s="55">
        <f t="shared" si="114"/>
        <v>0</v>
      </c>
      <c r="EU111" s="55">
        <f t="shared" si="114"/>
        <v>0</v>
      </c>
      <c r="EV111" s="55">
        <f t="shared" si="114"/>
        <v>0</v>
      </c>
      <c r="EW111" s="55">
        <f t="shared" si="114"/>
        <v>0</v>
      </c>
      <c r="EX111" s="55">
        <f t="shared" si="114"/>
        <v>0</v>
      </c>
      <c r="EY111" s="55">
        <f t="shared" si="101"/>
        <v>0</v>
      </c>
      <c r="EZ111" s="55">
        <f t="shared" si="101"/>
        <v>0</v>
      </c>
      <c r="FA111" s="55">
        <f t="shared" si="101"/>
        <v>0</v>
      </c>
      <c r="FB111" s="55">
        <f t="shared" si="101"/>
        <v>0</v>
      </c>
      <c r="FC111" s="55">
        <f t="shared" si="101"/>
        <v>0</v>
      </c>
      <c r="FD111" s="55">
        <f t="shared" si="101"/>
        <v>0</v>
      </c>
      <c r="FE111" s="55">
        <f t="shared" si="101"/>
        <v>0</v>
      </c>
      <c r="FF111" s="55">
        <f t="shared" si="104"/>
        <v>0</v>
      </c>
      <c r="FG111" s="55">
        <f t="shared" si="104"/>
        <v>0</v>
      </c>
      <c r="FH111" s="55">
        <f t="shared" si="104"/>
        <v>0</v>
      </c>
      <c r="FI111" s="55">
        <f t="shared" si="104"/>
        <v>0</v>
      </c>
      <c r="FJ111" s="55">
        <f t="shared" si="104"/>
        <v>0</v>
      </c>
      <c r="FK111" s="55">
        <f t="shared" si="104"/>
        <v>0</v>
      </c>
      <c r="FL111" s="55">
        <f t="shared" si="104"/>
        <v>0</v>
      </c>
      <c r="FM111" s="55">
        <f t="shared" si="104"/>
        <v>0</v>
      </c>
      <c r="FN111" s="55">
        <f t="shared" si="104"/>
        <v>0</v>
      </c>
      <c r="FO111" s="55">
        <f t="shared" si="104"/>
        <v>0</v>
      </c>
      <c r="FP111" s="55">
        <f t="shared" si="104"/>
        <v>0</v>
      </c>
      <c r="FQ111" s="55">
        <f t="shared" si="104"/>
        <v>0</v>
      </c>
      <c r="FR111" s="55">
        <f t="shared" si="104"/>
        <v>0</v>
      </c>
      <c r="FS111" s="55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2">
        <v>30600009</v>
      </c>
      <c r="B112" s="100" t="s">
        <v>211</v>
      </c>
      <c r="C112" s="30" t="s">
        <v>212</v>
      </c>
      <c r="D112" s="5"/>
      <c r="E112" s="22">
        <v>5.05</v>
      </c>
      <c r="F112" s="23">
        <f t="shared" si="67"/>
        <v>0</v>
      </c>
      <c r="G112" s="44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8">
        <v>30600009</v>
      </c>
      <c r="DF112" s="100" t="s">
        <v>211</v>
      </c>
      <c r="DG112" s="30" t="s">
        <v>212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5">
        <f t="shared" si="108"/>
        <v>0</v>
      </c>
      <c r="EG112" s="55">
        <f t="shared" si="108"/>
        <v>0</v>
      </c>
      <c r="EH112" s="55">
        <f t="shared" si="108"/>
        <v>0</v>
      </c>
      <c r="EI112" s="55">
        <f t="shared" si="108"/>
        <v>0</v>
      </c>
      <c r="EJ112" s="55">
        <f t="shared" si="108"/>
        <v>0</v>
      </c>
      <c r="EK112" s="55">
        <f t="shared" si="108"/>
        <v>0</v>
      </c>
      <c r="EL112" s="55">
        <f t="shared" si="108"/>
        <v>0</v>
      </c>
      <c r="EM112" s="55">
        <f t="shared" si="114"/>
        <v>0</v>
      </c>
      <c r="EN112" s="55">
        <f t="shared" si="114"/>
        <v>0</v>
      </c>
      <c r="EO112" s="55">
        <f t="shared" si="114"/>
        <v>0</v>
      </c>
      <c r="EP112" s="55">
        <f t="shared" si="114"/>
        <v>0</v>
      </c>
      <c r="EQ112" s="55">
        <f t="shared" si="114"/>
        <v>0</v>
      </c>
      <c r="ER112" s="55">
        <f t="shared" si="114"/>
        <v>0</v>
      </c>
      <c r="ES112" s="55">
        <f t="shared" si="114"/>
        <v>0</v>
      </c>
      <c r="ET112" s="55">
        <f t="shared" si="114"/>
        <v>0</v>
      </c>
      <c r="EU112" s="55">
        <f t="shared" si="114"/>
        <v>0</v>
      </c>
      <c r="EV112" s="55">
        <f t="shared" si="114"/>
        <v>0</v>
      </c>
      <c r="EW112" s="55">
        <f t="shared" si="114"/>
        <v>0</v>
      </c>
      <c r="EX112" s="55">
        <f t="shared" si="114"/>
        <v>0</v>
      </c>
      <c r="EY112" s="55">
        <f t="shared" si="101"/>
        <v>0</v>
      </c>
      <c r="EZ112" s="55">
        <f t="shared" si="101"/>
        <v>0</v>
      </c>
      <c r="FA112" s="55">
        <f t="shared" ref="EY112:FK175" si="118">AW112+AW267</f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04"/>
        <v>0</v>
      </c>
      <c r="FG112" s="55">
        <f t="shared" si="104"/>
        <v>0</v>
      </c>
      <c r="FH112" s="55">
        <f t="shared" si="104"/>
        <v>0</v>
      </c>
      <c r="FI112" s="55">
        <f t="shared" si="104"/>
        <v>0</v>
      </c>
      <c r="FJ112" s="55">
        <f t="shared" si="104"/>
        <v>0</v>
      </c>
      <c r="FK112" s="55">
        <f t="shared" si="104"/>
        <v>0</v>
      </c>
      <c r="FL112" s="55">
        <f t="shared" si="104"/>
        <v>0</v>
      </c>
      <c r="FM112" s="55">
        <f t="shared" si="104"/>
        <v>0</v>
      </c>
      <c r="FN112" s="55">
        <f t="shared" si="104"/>
        <v>0</v>
      </c>
      <c r="FO112" s="55">
        <f t="shared" si="104"/>
        <v>0</v>
      </c>
      <c r="FP112" s="55">
        <f t="shared" si="104"/>
        <v>0</v>
      </c>
      <c r="FQ112" s="55">
        <f t="shared" si="104"/>
        <v>0</v>
      </c>
      <c r="FR112" s="55">
        <f t="shared" si="104"/>
        <v>0</v>
      </c>
      <c r="FS112" s="55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2">
        <v>30600010</v>
      </c>
      <c r="B113" s="102"/>
      <c r="C113" s="30" t="s">
        <v>184</v>
      </c>
      <c r="D113" s="5"/>
      <c r="E113" s="22">
        <v>5.05</v>
      </c>
      <c r="F113" s="23">
        <f t="shared" si="67"/>
        <v>0</v>
      </c>
      <c r="G113" s="44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8">
        <v>30600010</v>
      </c>
      <c r="DF113" s="102"/>
      <c r="DG113" s="30" t="s">
        <v>184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5">
        <f t="shared" si="108"/>
        <v>0</v>
      </c>
      <c r="EG113" s="55">
        <f t="shared" si="108"/>
        <v>0</v>
      </c>
      <c r="EH113" s="55">
        <f t="shared" si="108"/>
        <v>0</v>
      </c>
      <c r="EI113" s="55">
        <f t="shared" si="108"/>
        <v>0</v>
      </c>
      <c r="EJ113" s="55">
        <f t="shared" si="108"/>
        <v>0</v>
      </c>
      <c r="EK113" s="55">
        <f t="shared" si="108"/>
        <v>0</v>
      </c>
      <c r="EL113" s="55">
        <f t="shared" si="108"/>
        <v>0</v>
      </c>
      <c r="EM113" s="55">
        <f t="shared" si="114"/>
        <v>0</v>
      </c>
      <c r="EN113" s="55">
        <f t="shared" si="114"/>
        <v>0</v>
      </c>
      <c r="EO113" s="55">
        <f t="shared" si="114"/>
        <v>0</v>
      </c>
      <c r="EP113" s="55">
        <f t="shared" si="114"/>
        <v>0</v>
      </c>
      <c r="EQ113" s="55">
        <f t="shared" si="114"/>
        <v>0</v>
      </c>
      <c r="ER113" s="55">
        <f t="shared" si="114"/>
        <v>0</v>
      </c>
      <c r="ES113" s="55">
        <f t="shared" si="114"/>
        <v>0</v>
      </c>
      <c r="ET113" s="55">
        <f t="shared" si="114"/>
        <v>0</v>
      </c>
      <c r="EU113" s="55">
        <f t="shared" si="114"/>
        <v>0</v>
      </c>
      <c r="EV113" s="55">
        <f t="shared" si="114"/>
        <v>0</v>
      </c>
      <c r="EW113" s="55">
        <f t="shared" si="114"/>
        <v>0</v>
      </c>
      <c r="EX113" s="55">
        <f t="shared" si="114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04"/>
        <v>0</v>
      </c>
      <c r="FG113" s="55">
        <f t="shared" si="104"/>
        <v>0</v>
      </c>
      <c r="FH113" s="55">
        <f t="shared" si="104"/>
        <v>0</v>
      </c>
      <c r="FI113" s="55">
        <f t="shared" si="104"/>
        <v>0</v>
      </c>
      <c r="FJ113" s="55">
        <f t="shared" si="104"/>
        <v>0</v>
      </c>
      <c r="FK113" s="55">
        <f t="shared" si="104"/>
        <v>0</v>
      </c>
      <c r="FL113" s="55">
        <f t="shared" si="104"/>
        <v>0</v>
      </c>
      <c r="FM113" s="55">
        <f t="shared" si="104"/>
        <v>0</v>
      </c>
      <c r="FN113" s="55">
        <f t="shared" si="104"/>
        <v>0</v>
      </c>
      <c r="FO113" s="55">
        <f t="shared" si="104"/>
        <v>0</v>
      </c>
      <c r="FP113" s="55">
        <f t="shared" si="104"/>
        <v>0</v>
      </c>
      <c r="FQ113" s="55">
        <f t="shared" si="104"/>
        <v>0</v>
      </c>
      <c r="FR113" s="55">
        <f t="shared" si="104"/>
        <v>0</v>
      </c>
      <c r="FS113" s="55">
        <f t="shared" si="107"/>
        <v>0</v>
      </c>
      <c r="FT113" s="4" t="str">
        <f t="shared" si="111"/>
        <v/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 t="str">
        <f t="shared" si="111"/>
        <v/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 t="str">
        <f t="shared" si="111"/>
        <v/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2">
        <v>30400026</v>
      </c>
      <c r="B114" s="100" t="s">
        <v>213</v>
      </c>
      <c r="C114" s="30" t="s">
        <v>189</v>
      </c>
      <c r="D114" s="5"/>
      <c r="E114" s="22">
        <v>5.05</v>
      </c>
      <c r="F114" s="23">
        <f t="shared" si="67"/>
        <v>0</v>
      </c>
      <c r="G114" s="44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8">
        <v>30400026</v>
      </c>
      <c r="DF114" s="100" t="s">
        <v>213</v>
      </c>
      <c r="DG114" s="30" t="s">
        <v>189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5">
        <f t="shared" si="108"/>
        <v>0</v>
      </c>
      <c r="EG114" s="55">
        <f t="shared" si="108"/>
        <v>0</v>
      </c>
      <c r="EH114" s="55">
        <f t="shared" si="108"/>
        <v>0</v>
      </c>
      <c r="EI114" s="55">
        <f t="shared" si="108"/>
        <v>0</v>
      </c>
      <c r="EJ114" s="55">
        <f t="shared" si="108"/>
        <v>0</v>
      </c>
      <c r="EK114" s="55">
        <f t="shared" si="108"/>
        <v>0</v>
      </c>
      <c r="EL114" s="55">
        <f t="shared" si="108"/>
        <v>0</v>
      </c>
      <c r="EM114" s="55">
        <f t="shared" si="114"/>
        <v>0</v>
      </c>
      <c r="EN114" s="55">
        <f t="shared" si="114"/>
        <v>0</v>
      </c>
      <c r="EO114" s="55">
        <f t="shared" si="114"/>
        <v>0</v>
      </c>
      <c r="EP114" s="55">
        <f t="shared" si="114"/>
        <v>0</v>
      </c>
      <c r="EQ114" s="55">
        <f t="shared" si="114"/>
        <v>0</v>
      </c>
      <c r="ER114" s="55">
        <f t="shared" si="114"/>
        <v>0</v>
      </c>
      <c r="ES114" s="55">
        <f t="shared" si="114"/>
        <v>0</v>
      </c>
      <c r="ET114" s="55">
        <f t="shared" si="114"/>
        <v>0</v>
      </c>
      <c r="EU114" s="55">
        <f t="shared" si="114"/>
        <v>0</v>
      </c>
      <c r="EV114" s="55">
        <f t="shared" si="114"/>
        <v>0</v>
      </c>
      <c r="EW114" s="55">
        <f t="shared" si="114"/>
        <v>0</v>
      </c>
      <c r="EX114" s="55">
        <f t="shared" si="114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04"/>
        <v>0</v>
      </c>
      <c r="FG114" s="55">
        <f t="shared" si="104"/>
        <v>0</v>
      </c>
      <c r="FH114" s="55">
        <f t="shared" si="104"/>
        <v>0</v>
      </c>
      <c r="FI114" s="55">
        <f t="shared" si="104"/>
        <v>0</v>
      </c>
      <c r="FJ114" s="55">
        <f t="shared" si="104"/>
        <v>0</v>
      </c>
      <c r="FK114" s="55">
        <f t="shared" si="104"/>
        <v>0</v>
      </c>
      <c r="FL114" s="55">
        <f t="shared" si="104"/>
        <v>0</v>
      </c>
      <c r="FM114" s="55">
        <f t="shared" si="104"/>
        <v>0</v>
      </c>
      <c r="FN114" s="55">
        <f t="shared" si="104"/>
        <v>0</v>
      </c>
      <c r="FO114" s="55">
        <f t="shared" si="104"/>
        <v>0</v>
      </c>
      <c r="FP114" s="55">
        <f t="shared" si="104"/>
        <v>0</v>
      </c>
      <c r="FQ114" s="55">
        <f t="shared" si="104"/>
        <v>0</v>
      </c>
      <c r="FR114" s="55">
        <f t="shared" si="104"/>
        <v>0</v>
      </c>
      <c r="FS114" s="55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2">
        <v>30400027</v>
      </c>
      <c r="B115" s="101"/>
      <c r="C115" s="30" t="s">
        <v>152</v>
      </c>
      <c r="D115" s="5"/>
      <c r="E115" s="22">
        <v>5.05</v>
      </c>
      <c r="F115" s="23">
        <f t="shared" si="67"/>
        <v>0</v>
      </c>
      <c r="G115" s="44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8">
        <v>30400027</v>
      </c>
      <c r="DF115" s="101"/>
      <c r="DG115" s="30" t="s">
        <v>152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1572.3000000000002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>
        <f t="shared" si="85"/>
        <v>0</v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5">
        <f t="shared" si="108"/>
        <v>0</v>
      </c>
      <c r="EG115" s="55">
        <f t="shared" si="108"/>
        <v>0</v>
      </c>
      <c r="EH115" s="55">
        <f t="shared" si="108"/>
        <v>0</v>
      </c>
      <c r="EI115" s="55">
        <f t="shared" si="108"/>
        <v>0</v>
      </c>
      <c r="EJ115" s="55">
        <f t="shared" si="108"/>
        <v>0</v>
      </c>
      <c r="EK115" s="55">
        <f t="shared" si="108"/>
        <v>0</v>
      </c>
      <c r="EL115" s="55">
        <f t="shared" si="108"/>
        <v>0</v>
      </c>
      <c r="EM115" s="55">
        <f t="shared" si="114"/>
        <v>0</v>
      </c>
      <c r="EN115" s="55">
        <f t="shared" si="114"/>
        <v>0</v>
      </c>
      <c r="EO115" s="55">
        <f t="shared" si="114"/>
        <v>0</v>
      </c>
      <c r="EP115" s="55">
        <f t="shared" si="114"/>
        <v>0</v>
      </c>
      <c r="EQ115" s="55">
        <f t="shared" si="114"/>
        <v>0</v>
      </c>
      <c r="ER115" s="55">
        <f t="shared" si="114"/>
        <v>0</v>
      </c>
      <c r="ES115" s="55">
        <f t="shared" si="114"/>
        <v>0</v>
      </c>
      <c r="ET115" s="55">
        <f t="shared" si="114"/>
        <v>0</v>
      </c>
      <c r="EU115" s="55">
        <f t="shared" si="114"/>
        <v>0</v>
      </c>
      <c r="EV115" s="55">
        <f t="shared" si="114"/>
        <v>0</v>
      </c>
      <c r="EW115" s="55">
        <f t="shared" si="114"/>
        <v>0</v>
      </c>
      <c r="EX115" s="55">
        <f t="shared" si="114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04"/>
        <v>0</v>
      </c>
      <c r="FG115" s="55">
        <f t="shared" si="104"/>
        <v>0</v>
      </c>
      <c r="FH115" s="55">
        <f t="shared" si="104"/>
        <v>0</v>
      </c>
      <c r="FI115" s="55">
        <f t="shared" si="104"/>
        <v>0</v>
      </c>
      <c r="FJ115" s="55">
        <f t="shared" si="104"/>
        <v>0</v>
      </c>
      <c r="FK115" s="55">
        <f t="shared" si="104"/>
        <v>0</v>
      </c>
      <c r="FL115" s="55">
        <f t="shared" si="104"/>
        <v>0</v>
      </c>
      <c r="FM115" s="55">
        <f t="shared" si="104"/>
        <v>0</v>
      </c>
      <c r="FN115" s="55">
        <f t="shared" si="104"/>
        <v>0</v>
      </c>
      <c r="FO115" s="55">
        <f t="shared" si="104"/>
        <v>0</v>
      </c>
      <c r="FP115" s="55">
        <f t="shared" si="104"/>
        <v>0</v>
      </c>
      <c r="FQ115" s="55">
        <f t="shared" si="104"/>
        <v>0</v>
      </c>
      <c r="FR115" s="55">
        <f t="shared" si="104"/>
        <v>0</v>
      </c>
      <c r="FS115" s="55">
        <f t="shared" si="107"/>
        <v>0</v>
      </c>
      <c r="FT115" s="4" t="str">
        <f t="shared" si="111"/>
        <v/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 t="str">
        <f t="shared" si="111"/>
        <v/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 t="str">
        <f t="shared" si="111"/>
        <v/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customHeight="1">
      <c r="A116" s="62">
        <v>30400028</v>
      </c>
      <c r="B116" s="102"/>
      <c r="C116" s="30" t="s">
        <v>214</v>
      </c>
      <c r="D116" s="5">
        <f>8+325</f>
        <v>333</v>
      </c>
      <c r="E116" s="22">
        <v>5.05</v>
      </c>
      <c r="F116" s="23">
        <f t="shared" si="67"/>
        <v>1681.6499999999999</v>
      </c>
      <c r="G116" s="44"/>
      <c r="H116" s="23">
        <f t="shared" si="92"/>
        <v>0</v>
      </c>
      <c r="I116" s="23">
        <f t="shared" si="93"/>
        <v>0</v>
      </c>
      <c r="J116" s="23">
        <f t="shared" si="70"/>
        <v>1681.6499999999999</v>
      </c>
      <c r="K116" s="23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13.453199999999999</v>
      </c>
      <c r="O116" s="23">
        <f t="shared" si="74"/>
        <v>0.8</v>
      </c>
      <c r="P116" s="23">
        <f t="shared" si="75"/>
        <v>0</v>
      </c>
      <c r="Q116" s="2">
        <v>0.1</v>
      </c>
      <c r="R116" s="6">
        <f t="shared" si="76"/>
        <v>0.16816499999999998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>
        <f t="shared" si="109"/>
        <v>0</v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>
        <f t="shared" si="109"/>
        <v>0</v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>
        <f t="shared" si="109"/>
        <v>0</v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8">
        <v>30400028</v>
      </c>
      <c r="DF116" s="102"/>
      <c r="DG116" s="30" t="s">
        <v>214</v>
      </c>
      <c r="DH116" s="5">
        <f t="shared" si="78"/>
        <v>666</v>
      </c>
      <c r="DI116" s="22">
        <v>5.05</v>
      </c>
      <c r="DJ116" s="23">
        <f t="shared" si="79"/>
        <v>3363.2999999999997</v>
      </c>
      <c r="DK116" s="23">
        <f t="shared" si="80"/>
        <v>524.1</v>
      </c>
      <c r="DL116" s="23">
        <f t="shared" si="81"/>
        <v>0</v>
      </c>
      <c r="DM116" s="23">
        <f t="shared" si="82"/>
        <v>0</v>
      </c>
      <c r="DN116" s="23">
        <f t="shared" si="83"/>
        <v>3363.2999999999997</v>
      </c>
      <c r="DO116" s="23">
        <f t="shared" si="84"/>
        <v>0</v>
      </c>
      <c r="DP116" s="23">
        <f t="shared" si="85"/>
        <v>0</v>
      </c>
      <c r="DQ116" s="3">
        <v>0.8</v>
      </c>
      <c r="DR116" s="23">
        <f t="shared" si="86"/>
        <v>26.906399999999998</v>
      </c>
      <c r="DS116" s="23">
        <f t="shared" si="87"/>
        <v>0.8</v>
      </c>
      <c r="DT116" s="23">
        <f t="shared" si="88"/>
        <v>0</v>
      </c>
      <c r="DU116" s="2">
        <v>0.1</v>
      </c>
      <c r="DV116" s="6">
        <f t="shared" si="89"/>
        <v>0.33632999999999996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5">
        <f t="shared" si="108"/>
        <v>0</v>
      </c>
      <c r="EG116" s="55">
        <f t="shared" si="108"/>
        <v>0</v>
      </c>
      <c r="EH116" s="55">
        <f t="shared" si="108"/>
        <v>0</v>
      </c>
      <c r="EI116" s="55">
        <f t="shared" si="108"/>
        <v>0</v>
      </c>
      <c r="EJ116" s="55">
        <f t="shared" si="108"/>
        <v>0</v>
      </c>
      <c r="EK116" s="55">
        <f t="shared" si="108"/>
        <v>0</v>
      </c>
      <c r="EL116" s="55">
        <f t="shared" si="108"/>
        <v>0</v>
      </c>
      <c r="EM116" s="55">
        <f t="shared" si="108"/>
        <v>0</v>
      </c>
      <c r="EN116" s="55">
        <f t="shared" si="108"/>
        <v>0</v>
      </c>
      <c r="EO116" s="55">
        <f t="shared" si="108"/>
        <v>0</v>
      </c>
      <c r="EP116" s="55">
        <f t="shared" si="108"/>
        <v>0</v>
      </c>
      <c r="EQ116" s="55">
        <f t="shared" si="108"/>
        <v>0</v>
      </c>
      <c r="ER116" s="55">
        <f t="shared" si="114"/>
        <v>0</v>
      </c>
      <c r="ES116" s="55">
        <f t="shared" si="114"/>
        <v>0</v>
      </c>
      <c r="ET116" s="55">
        <f t="shared" si="114"/>
        <v>0</v>
      </c>
      <c r="EU116" s="55">
        <f t="shared" si="114"/>
        <v>0</v>
      </c>
      <c r="EV116" s="55">
        <f t="shared" si="114"/>
        <v>0</v>
      </c>
      <c r="EW116" s="55">
        <f t="shared" si="114"/>
        <v>0</v>
      </c>
      <c r="EX116" s="55">
        <f t="shared" si="114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04"/>
        <v>0</v>
      </c>
      <c r="FG116" s="55">
        <f t="shared" si="104"/>
        <v>0</v>
      </c>
      <c r="FH116" s="55">
        <f t="shared" si="104"/>
        <v>0</v>
      </c>
      <c r="FI116" s="55">
        <f t="shared" si="104"/>
        <v>0</v>
      </c>
      <c r="FJ116" s="55">
        <f t="shared" si="104"/>
        <v>0</v>
      </c>
      <c r="FK116" s="55">
        <f t="shared" si="104"/>
        <v>0</v>
      </c>
      <c r="FL116" s="55">
        <f t="shared" si="104"/>
        <v>0</v>
      </c>
      <c r="FM116" s="55">
        <f t="shared" si="104"/>
        <v>0</v>
      </c>
      <c r="FN116" s="55">
        <f t="shared" si="104"/>
        <v>0</v>
      </c>
      <c r="FO116" s="55">
        <f t="shared" si="104"/>
        <v>0</v>
      </c>
      <c r="FP116" s="55">
        <f t="shared" si="104"/>
        <v>0</v>
      </c>
      <c r="FQ116" s="55">
        <f t="shared" si="104"/>
        <v>0</v>
      </c>
      <c r="FR116" s="55">
        <f t="shared" si="104"/>
        <v>0</v>
      </c>
      <c r="FS116" s="55">
        <f t="shared" si="107"/>
        <v>0</v>
      </c>
      <c r="FT116" s="4">
        <f t="shared" si="111"/>
        <v>0</v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>
        <f t="shared" si="111"/>
        <v>0</v>
      </c>
      <c r="FY116" s="4">
        <f t="shared" si="111"/>
        <v>0</v>
      </c>
      <c r="FZ116" s="4" t="str">
        <f t="shared" si="111"/>
        <v/>
      </c>
      <c r="GA116" s="4">
        <f t="shared" si="111"/>
        <v>0</v>
      </c>
      <c r="GB116" s="4">
        <f t="shared" si="111"/>
        <v>0</v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2">
        <v>30400004</v>
      </c>
      <c r="B117" s="100" t="s">
        <v>215</v>
      </c>
      <c r="C117" s="30" t="s">
        <v>189</v>
      </c>
      <c r="D117" s="5"/>
      <c r="E117" s="22">
        <v>5.03</v>
      </c>
      <c r="F117" s="23">
        <f t="shared" si="67"/>
        <v>0</v>
      </c>
      <c r="G117" s="44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8">
        <v>30400004</v>
      </c>
      <c r="DF117" s="100" t="s">
        <v>215</v>
      </c>
      <c r="DG117" s="30" t="s">
        <v>189</v>
      </c>
      <c r="DH117" s="5">
        <f t="shared" si="78"/>
        <v>0</v>
      </c>
      <c r="DI117" s="22">
        <v>5.03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5">
        <f t="shared" si="108"/>
        <v>0</v>
      </c>
      <c r="EG117" s="55">
        <f t="shared" si="108"/>
        <v>0</v>
      </c>
      <c r="EH117" s="55">
        <f t="shared" si="108"/>
        <v>0</v>
      </c>
      <c r="EI117" s="55">
        <f t="shared" si="108"/>
        <v>0</v>
      </c>
      <c r="EJ117" s="55">
        <f t="shared" si="108"/>
        <v>0</v>
      </c>
      <c r="EK117" s="55">
        <f t="shared" si="114"/>
        <v>0</v>
      </c>
      <c r="EL117" s="55">
        <f t="shared" si="114"/>
        <v>0</v>
      </c>
      <c r="EM117" s="55">
        <f t="shared" si="114"/>
        <v>0</v>
      </c>
      <c r="EN117" s="55">
        <f t="shared" si="114"/>
        <v>0</v>
      </c>
      <c r="EO117" s="55">
        <f t="shared" si="114"/>
        <v>0</v>
      </c>
      <c r="EP117" s="55">
        <f t="shared" si="114"/>
        <v>0</v>
      </c>
      <c r="EQ117" s="55">
        <f t="shared" si="114"/>
        <v>0</v>
      </c>
      <c r="ER117" s="55">
        <f t="shared" si="114"/>
        <v>0</v>
      </c>
      <c r="ES117" s="55">
        <f t="shared" si="114"/>
        <v>0</v>
      </c>
      <c r="ET117" s="55">
        <f t="shared" si="114"/>
        <v>0</v>
      </c>
      <c r="EU117" s="55">
        <f t="shared" si="114"/>
        <v>0</v>
      </c>
      <c r="EV117" s="55">
        <f t="shared" si="114"/>
        <v>0</v>
      </c>
      <c r="EW117" s="55">
        <f t="shared" si="114"/>
        <v>0</v>
      </c>
      <c r="EX117" s="55">
        <f t="shared" si="114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8"/>
        <v>0</v>
      </c>
      <c r="FI117" s="55">
        <f t="shared" si="118"/>
        <v>0</v>
      </c>
      <c r="FJ117" s="55">
        <f t="shared" si="118"/>
        <v>0</v>
      </c>
      <c r="FK117" s="55">
        <f t="shared" si="118"/>
        <v>0</v>
      </c>
      <c r="FL117" s="55">
        <f t="shared" si="104"/>
        <v>0</v>
      </c>
      <c r="FM117" s="55">
        <f t="shared" si="104"/>
        <v>0</v>
      </c>
      <c r="FN117" s="55">
        <f t="shared" si="104"/>
        <v>0</v>
      </c>
      <c r="FO117" s="55">
        <f t="shared" si="104"/>
        <v>0</v>
      </c>
      <c r="FP117" s="55">
        <f t="shared" si="104"/>
        <v>0</v>
      </c>
      <c r="FQ117" s="55">
        <f t="shared" si="104"/>
        <v>0</v>
      </c>
      <c r="FR117" s="55">
        <f t="shared" si="104"/>
        <v>0</v>
      </c>
      <c r="FS117" s="55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2">
        <v>30400003</v>
      </c>
      <c r="B118" s="101"/>
      <c r="C118" s="30" t="s">
        <v>166</v>
      </c>
      <c r="D118" s="5"/>
      <c r="E118" s="22">
        <v>5.03</v>
      </c>
      <c r="F118" s="23">
        <f t="shared" si="67"/>
        <v>0</v>
      </c>
      <c r="G118" s="44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8">
        <v>30400003</v>
      </c>
      <c r="DF118" s="101"/>
      <c r="DG118" s="30" t="s">
        <v>166</v>
      </c>
      <c r="DH118" s="5">
        <f t="shared" si="78"/>
        <v>0</v>
      </c>
      <c r="DI118" s="22">
        <v>5.03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5">
        <f t="shared" si="108"/>
        <v>0</v>
      </c>
      <c r="EG118" s="55">
        <f t="shared" si="108"/>
        <v>0</v>
      </c>
      <c r="EH118" s="55">
        <f t="shared" si="108"/>
        <v>0</v>
      </c>
      <c r="EI118" s="55">
        <f t="shared" si="108"/>
        <v>0</v>
      </c>
      <c r="EJ118" s="55">
        <f t="shared" si="108"/>
        <v>0</v>
      </c>
      <c r="EK118" s="55">
        <f t="shared" si="114"/>
        <v>0</v>
      </c>
      <c r="EL118" s="55">
        <f t="shared" si="114"/>
        <v>0</v>
      </c>
      <c r="EM118" s="55">
        <f t="shared" si="114"/>
        <v>0</v>
      </c>
      <c r="EN118" s="55">
        <f t="shared" si="114"/>
        <v>0</v>
      </c>
      <c r="EO118" s="55">
        <f t="shared" si="114"/>
        <v>0</v>
      </c>
      <c r="EP118" s="55">
        <f t="shared" si="114"/>
        <v>0</v>
      </c>
      <c r="EQ118" s="55">
        <f t="shared" si="114"/>
        <v>0</v>
      </c>
      <c r="ER118" s="55">
        <f t="shared" si="114"/>
        <v>0</v>
      </c>
      <c r="ES118" s="55">
        <f t="shared" si="114"/>
        <v>0</v>
      </c>
      <c r="ET118" s="55">
        <f t="shared" si="114"/>
        <v>0</v>
      </c>
      <c r="EU118" s="55">
        <f t="shared" si="114"/>
        <v>0</v>
      </c>
      <c r="EV118" s="55">
        <f t="shared" si="114"/>
        <v>0</v>
      </c>
      <c r="EW118" s="55">
        <f t="shared" si="114"/>
        <v>0</v>
      </c>
      <c r="EX118" s="55">
        <f t="shared" si="114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8"/>
        <v>0</v>
      </c>
      <c r="FI118" s="55">
        <f t="shared" si="118"/>
        <v>0</v>
      </c>
      <c r="FJ118" s="55">
        <f t="shared" si="118"/>
        <v>0</v>
      </c>
      <c r="FK118" s="55">
        <f t="shared" si="118"/>
        <v>0</v>
      </c>
      <c r="FL118" s="55">
        <f t="shared" si="104"/>
        <v>0</v>
      </c>
      <c r="FM118" s="55">
        <f t="shared" si="104"/>
        <v>0</v>
      </c>
      <c r="FN118" s="55">
        <f t="shared" si="104"/>
        <v>0</v>
      </c>
      <c r="FO118" s="55">
        <f t="shared" si="104"/>
        <v>0</v>
      </c>
      <c r="FP118" s="55">
        <f t="shared" si="104"/>
        <v>0</v>
      </c>
      <c r="FQ118" s="55">
        <f t="shared" si="104"/>
        <v>0</v>
      </c>
      <c r="FR118" s="55">
        <f t="shared" si="104"/>
        <v>0</v>
      </c>
      <c r="FS118" s="55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2">
        <v>30400005</v>
      </c>
      <c r="B119" s="102"/>
      <c r="C119" s="30" t="s">
        <v>214</v>
      </c>
      <c r="D119" s="5"/>
      <c r="E119" s="22">
        <v>5.03</v>
      </c>
      <c r="F119" s="23">
        <f t="shared" si="67"/>
        <v>0</v>
      </c>
      <c r="G119" s="44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8">
        <v>30400005</v>
      </c>
      <c r="DF119" s="102"/>
      <c r="DG119" s="30" t="s">
        <v>214</v>
      </c>
      <c r="DH119" s="5">
        <f t="shared" si="78"/>
        <v>0</v>
      </c>
      <c r="DI119" s="22">
        <v>5.03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5">
        <f t="shared" si="108"/>
        <v>0</v>
      </c>
      <c r="EG119" s="55">
        <f t="shared" si="108"/>
        <v>0</v>
      </c>
      <c r="EH119" s="55">
        <f t="shared" si="108"/>
        <v>0</v>
      </c>
      <c r="EI119" s="55">
        <f t="shared" si="108"/>
        <v>0</v>
      </c>
      <c r="EJ119" s="55">
        <f t="shared" si="108"/>
        <v>0</v>
      </c>
      <c r="EK119" s="55">
        <f t="shared" si="114"/>
        <v>0</v>
      </c>
      <c r="EL119" s="55">
        <f t="shared" si="114"/>
        <v>0</v>
      </c>
      <c r="EM119" s="55">
        <f t="shared" si="114"/>
        <v>0</v>
      </c>
      <c r="EN119" s="55">
        <f t="shared" si="114"/>
        <v>0</v>
      </c>
      <c r="EO119" s="55">
        <f t="shared" si="114"/>
        <v>0</v>
      </c>
      <c r="EP119" s="55">
        <f t="shared" si="114"/>
        <v>0</v>
      </c>
      <c r="EQ119" s="55">
        <f t="shared" si="114"/>
        <v>0</v>
      </c>
      <c r="ER119" s="55">
        <f t="shared" si="114"/>
        <v>0</v>
      </c>
      <c r="ES119" s="55">
        <f t="shared" si="114"/>
        <v>0</v>
      </c>
      <c r="ET119" s="55">
        <f t="shared" si="114"/>
        <v>0</v>
      </c>
      <c r="EU119" s="55">
        <f t="shared" si="114"/>
        <v>0</v>
      </c>
      <c r="EV119" s="55">
        <f t="shared" si="114"/>
        <v>0</v>
      </c>
      <c r="EW119" s="55">
        <f t="shared" si="114"/>
        <v>0</v>
      </c>
      <c r="EX119" s="55">
        <f t="shared" si="114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8"/>
        <v>0</v>
      </c>
      <c r="FI119" s="55">
        <f t="shared" si="118"/>
        <v>0</v>
      </c>
      <c r="FJ119" s="55">
        <f t="shared" si="118"/>
        <v>0</v>
      </c>
      <c r="FK119" s="55">
        <f t="shared" si="118"/>
        <v>0</v>
      </c>
      <c r="FL119" s="55">
        <f t="shared" si="104"/>
        <v>0</v>
      </c>
      <c r="FM119" s="55">
        <f t="shared" si="104"/>
        <v>0</v>
      </c>
      <c r="FN119" s="55">
        <f t="shared" si="104"/>
        <v>0</v>
      </c>
      <c r="FO119" s="55">
        <f t="shared" si="104"/>
        <v>0</v>
      </c>
      <c r="FP119" s="55">
        <f t="shared" ref="FL119:FR182" si="119">BL119+BL274</f>
        <v>0</v>
      </c>
      <c r="FQ119" s="55">
        <f t="shared" si="119"/>
        <v>0</v>
      </c>
      <c r="FR119" s="55">
        <f t="shared" si="119"/>
        <v>0</v>
      </c>
      <c r="FS119" s="55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2">
        <v>30300005</v>
      </c>
      <c r="B120" s="100" t="s">
        <v>216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8">
        <v>30300005</v>
      </c>
      <c r="DF120" s="100" t="s">
        <v>216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5">
        <f t="shared" si="108"/>
        <v>0</v>
      </c>
      <c r="EG120" s="55">
        <f t="shared" si="108"/>
        <v>0</v>
      </c>
      <c r="EH120" s="55">
        <f t="shared" si="108"/>
        <v>0</v>
      </c>
      <c r="EI120" s="55">
        <f t="shared" si="108"/>
        <v>0</v>
      </c>
      <c r="EJ120" s="55">
        <f t="shared" si="108"/>
        <v>0</v>
      </c>
      <c r="EK120" s="55">
        <f t="shared" si="114"/>
        <v>0</v>
      </c>
      <c r="EL120" s="55">
        <f t="shared" si="114"/>
        <v>0</v>
      </c>
      <c r="EM120" s="55">
        <f t="shared" si="114"/>
        <v>0</v>
      </c>
      <c r="EN120" s="55">
        <f t="shared" si="114"/>
        <v>0</v>
      </c>
      <c r="EO120" s="55">
        <f t="shared" si="114"/>
        <v>0</v>
      </c>
      <c r="EP120" s="55">
        <f t="shared" si="114"/>
        <v>0</v>
      </c>
      <c r="EQ120" s="55">
        <f t="shared" si="114"/>
        <v>0</v>
      </c>
      <c r="ER120" s="55">
        <f t="shared" si="114"/>
        <v>0</v>
      </c>
      <c r="ES120" s="55">
        <f t="shared" si="114"/>
        <v>0</v>
      </c>
      <c r="ET120" s="55">
        <f t="shared" si="114"/>
        <v>0</v>
      </c>
      <c r="EU120" s="55">
        <f t="shared" si="114"/>
        <v>0</v>
      </c>
      <c r="EV120" s="55">
        <f t="shared" si="114"/>
        <v>0</v>
      </c>
      <c r="EW120" s="55">
        <f t="shared" si="114"/>
        <v>0</v>
      </c>
      <c r="EX120" s="55">
        <f t="shared" si="114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8"/>
        <v>0</v>
      </c>
      <c r="FI120" s="55">
        <f t="shared" si="118"/>
        <v>0</v>
      </c>
      <c r="FJ120" s="55">
        <f t="shared" si="118"/>
        <v>0</v>
      </c>
      <c r="FK120" s="55">
        <f t="shared" si="118"/>
        <v>0</v>
      </c>
      <c r="FL120" s="55">
        <f t="shared" si="119"/>
        <v>0</v>
      </c>
      <c r="FM120" s="55">
        <f t="shared" si="119"/>
        <v>0</v>
      </c>
      <c r="FN120" s="55">
        <f t="shared" si="119"/>
        <v>0</v>
      </c>
      <c r="FO120" s="55">
        <f t="shared" si="119"/>
        <v>0</v>
      </c>
      <c r="FP120" s="55">
        <f t="shared" si="119"/>
        <v>0</v>
      </c>
      <c r="FQ120" s="55">
        <f t="shared" si="119"/>
        <v>0</v>
      </c>
      <c r="FR120" s="55">
        <f t="shared" si="119"/>
        <v>0</v>
      </c>
      <c r="FS120" s="55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2">
        <v>30300004</v>
      </c>
      <c r="B121" s="101"/>
      <c r="C121" s="30" t="s">
        <v>217</v>
      </c>
      <c r="D121" s="5"/>
      <c r="E121" s="22">
        <v>5.03</v>
      </c>
      <c r="F121" s="23">
        <f t="shared" si="67"/>
        <v>0</v>
      </c>
      <c r="G121" s="44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8">
        <v>30300004</v>
      </c>
      <c r="DF121" s="101"/>
      <c r="DG121" s="30" t="s">
        <v>217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5">
        <f t="shared" si="108"/>
        <v>0</v>
      </c>
      <c r="EG121" s="55">
        <f t="shared" si="108"/>
        <v>0</v>
      </c>
      <c r="EH121" s="55">
        <f t="shared" si="108"/>
        <v>0</v>
      </c>
      <c r="EI121" s="55">
        <f t="shared" si="108"/>
        <v>0</v>
      </c>
      <c r="EJ121" s="55">
        <f t="shared" si="108"/>
        <v>0</v>
      </c>
      <c r="EK121" s="55">
        <f t="shared" si="114"/>
        <v>0</v>
      </c>
      <c r="EL121" s="55">
        <f t="shared" si="114"/>
        <v>0</v>
      </c>
      <c r="EM121" s="55">
        <f t="shared" si="114"/>
        <v>0</v>
      </c>
      <c r="EN121" s="55">
        <f t="shared" si="114"/>
        <v>0</v>
      </c>
      <c r="EO121" s="55">
        <f t="shared" si="114"/>
        <v>0</v>
      </c>
      <c r="EP121" s="55">
        <f t="shared" si="114"/>
        <v>0</v>
      </c>
      <c r="EQ121" s="55">
        <f t="shared" si="114"/>
        <v>0</v>
      </c>
      <c r="ER121" s="55">
        <f t="shared" si="114"/>
        <v>0</v>
      </c>
      <c r="ES121" s="55">
        <f t="shared" si="114"/>
        <v>0</v>
      </c>
      <c r="ET121" s="55">
        <f t="shared" si="114"/>
        <v>0</v>
      </c>
      <c r="EU121" s="55">
        <f t="shared" si="114"/>
        <v>0</v>
      </c>
      <c r="EV121" s="55">
        <f t="shared" si="114"/>
        <v>0</v>
      </c>
      <c r="EW121" s="55">
        <f t="shared" si="114"/>
        <v>0</v>
      </c>
      <c r="EX121" s="55">
        <f t="shared" si="114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8"/>
        <v>0</v>
      </c>
      <c r="FI121" s="55">
        <f t="shared" si="118"/>
        <v>0</v>
      </c>
      <c r="FJ121" s="55">
        <f t="shared" si="118"/>
        <v>0</v>
      </c>
      <c r="FK121" s="55">
        <f t="shared" si="118"/>
        <v>0</v>
      </c>
      <c r="FL121" s="55">
        <f t="shared" si="119"/>
        <v>0</v>
      </c>
      <c r="FM121" s="55">
        <f t="shared" si="119"/>
        <v>0</v>
      </c>
      <c r="FN121" s="55">
        <f t="shared" si="119"/>
        <v>0</v>
      </c>
      <c r="FO121" s="55">
        <f t="shared" si="119"/>
        <v>0</v>
      </c>
      <c r="FP121" s="55">
        <f t="shared" si="119"/>
        <v>0</v>
      </c>
      <c r="FQ121" s="55">
        <f t="shared" si="119"/>
        <v>0</v>
      </c>
      <c r="FR121" s="55">
        <f t="shared" si="119"/>
        <v>0</v>
      </c>
      <c r="FS121" s="55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2">
        <v>30300006</v>
      </c>
      <c r="B122" s="102"/>
      <c r="C122" s="30" t="s">
        <v>143</v>
      </c>
      <c r="D122" s="5"/>
      <c r="E122" s="22">
        <v>5.03</v>
      </c>
      <c r="F122" s="23">
        <f t="shared" si="67"/>
        <v>0</v>
      </c>
      <c r="G122" s="44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8">
        <v>30300006</v>
      </c>
      <c r="DF122" s="102"/>
      <c r="DG122" s="30" t="s">
        <v>143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5">
        <f t="shared" si="108"/>
        <v>0</v>
      </c>
      <c r="EG122" s="55">
        <f t="shared" si="108"/>
        <v>0</v>
      </c>
      <c r="EH122" s="55">
        <f t="shared" si="108"/>
        <v>0</v>
      </c>
      <c r="EI122" s="55">
        <f t="shared" si="108"/>
        <v>0</v>
      </c>
      <c r="EJ122" s="55">
        <f t="shared" si="108"/>
        <v>0</v>
      </c>
      <c r="EK122" s="55">
        <f t="shared" si="108"/>
        <v>0</v>
      </c>
      <c r="EL122" s="55">
        <f t="shared" si="108"/>
        <v>0</v>
      </c>
      <c r="EM122" s="55">
        <f t="shared" si="108"/>
        <v>0</v>
      </c>
      <c r="EN122" s="55">
        <f t="shared" si="108"/>
        <v>0</v>
      </c>
      <c r="EO122" s="55">
        <f t="shared" si="108"/>
        <v>0</v>
      </c>
      <c r="EP122" s="55">
        <f t="shared" si="108"/>
        <v>0</v>
      </c>
      <c r="EQ122" s="55">
        <f t="shared" si="108"/>
        <v>0</v>
      </c>
      <c r="ER122" s="55">
        <f t="shared" si="114"/>
        <v>0</v>
      </c>
      <c r="ES122" s="55">
        <f t="shared" si="114"/>
        <v>0</v>
      </c>
      <c r="ET122" s="55">
        <f t="shared" si="114"/>
        <v>0</v>
      </c>
      <c r="EU122" s="55">
        <f t="shared" si="114"/>
        <v>0</v>
      </c>
      <c r="EV122" s="55">
        <f t="shared" si="114"/>
        <v>0</v>
      </c>
      <c r="EW122" s="55">
        <f t="shared" si="114"/>
        <v>0</v>
      </c>
      <c r="EX122" s="55">
        <f t="shared" si="114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8"/>
        <v>0</v>
      </c>
      <c r="FI122" s="55">
        <f t="shared" si="118"/>
        <v>0</v>
      </c>
      <c r="FJ122" s="55">
        <f t="shared" si="118"/>
        <v>0</v>
      </c>
      <c r="FK122" s="55">
        <f t="shared" si="118"/>
        <v>0</v>
      </c>
      <c r="FL122" s="55">
        <f t="shared" si="119"/>
        <v>0</v>
      </c>
      <c r="FM122" s="55">
        <f t="shared" si="119"/>
        <v>0</v>
      </c>
      <c r="FN122" s="55">
        <f t="shared" si="119"/>
        <v>0</v>
      </c>
      <c r="FO122" s="55">
        <f t="shared" si="119"/>
        <v>0</v>
      </c>
      <c r="FP122" s="55">
        <f t="shared" si="119"/>
        <v>0</v>
      </c>
      <c r="FQ122" s="55">
        <f t="shared" si="119"/>
        <v>0</v>
      </c>
      <c r="FR122" s="55">
        <f t="shared" si="119"/>
        <v>0</v>
      </c>
      <c r="FS122" s="55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2">
        <v>30100003</v>
      </c>
      <c r="B123" s="100" t="s">
        <v>218</v>
      </c>
      <c r="C123" s="30" t="s">
        <v>172</v>
      </c>
      <c r="D123" s="5"/>
      <c r="E123" s="22">
        <v>5.03</v>
      </c>
      <c r="F123" s="23">
        <f t="shared" si="67"/>
        <v>0</v>
      </c>
      <c r="G123" s="44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8">
        <v>30100003</v>
      </c>
      <c r="DF123" s="100" t="s">
        <v>218</v>
      </c>
      <c r="DG123" s="30" t="s">
        <v>172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5">
        <f t="shared" si="108"/>
        <v>0</v>
      </c>
      <c r="EG123" s="55">
        <f t="shared" si="108"/>
        <v>0</v>
      </c>
      <c r="EH123" s="55">
        <f t="shared" si="108"/>
        <v>0</v>
      </c>
      <c r="EI123" s="55">
        <f t="shared" si="108"/>
        <v>0</v>
      </c>
      <c r="EJ123" s="55">
        <f t="shared" si="108"/>
        <v>0</v>
      </c>
      <c r="EK123" s="55">
        <f t="shared" si="108"/>
        <v>0</v>
      </c>
      <c r="EL123" s="55">
        <f t="shared" si="108"/>
        <v>0</v>
      </c>
      <c r="EM123" s="55">
        <f t="shared" si="108"/>
        <v>0</v>
      </c>
      <c r="EN123" s="55">
        <f t="shared" si="108"/>
        <v>0</v>
      </c>
      <c r="EO123" s="55">
        <f t="shared" si="108"/>
        <v>0</v>
      </c>
      <c r="EP123" s="55">
        <f t="shared" si="108"/>
        <v>0</v>
      </c>
      <c r="EQ123" s="55">
        <f t="shared" si="108"/>
        <v>0</v>
      </c>
      <c r="ER123" s="55">
        <f t="shared" si="114"/>
        <v>0</v>
      </c>
      <c r="ES123" s="55">
        <f t="shared" si="114"/>
        <v>0</v>
      </c>
      <c r="ET123" s="55">
        <f t="shared" si="114"/>
        <v>0</v>
      </c>
      <c r="EU123" s="55">
        <f t="shared" si="114"/>
        <v>0</v>
      </c>
      <c r="EV123" s="55">
        <f t="shared" si="114"/>
        <v>0</v>
      </c>
      <c r="EW123" s="55">
        <f t="shared" si="114"/>
        <v>0</v>
      </c>
      <c r="EX123" s="55">
        <f t="shared" si="114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8"/>
        <v>0</v>
      </c>
      <c r="FI123" s="55">
        <f t="shared" si="118"/>
        <v>0</v>
      </c>
      <c r="FJ123" s="55">
        <f t="shared" si="118"/>
        <v>0</v>
      </c>
      <c r="FK123" s="55">
        <f t="shared" si="118"/>
        <v>0</v>
      </c>
      <c r="FL123" s="55">
        <f t="shared" si="119"/>
        <v>0</v>
      </c>
      <c r="FM123" s="55">
        <f t="shared" si="119"/>
        <v>0</v>
      </c>
      <c r="FN123" s="55">
        <f t="shared" si="119"/>
        <v>0</v>
      </c>
      <c r="FO123" s="55">
        <f t="shared" si="119"/>
        <v>0</v>
      </c>
      <c r="FP123" s="55">
        <f t="shared" si="119"/>
        <v>0</v>
      </c>
      <c r="FQ123" s="55">
        <f t="shared" si="119"/>
        <v>0</v>
      </c>
      <c r="FR123" s="55">
        <f t="shared" si="119"/>
        <v>0</v>
      </c>
      <c r="FS123" s="55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2">
        <v>30100004</v>
      </c>
      <c r="B124" s="101"/>
      <c r="C124" s="30" t="s">
        <v>144</v>
      </c>
      <c r="D124" s="5"/>
      <c r="E124" s="22">
        <v>5.03</v>
      </c>
      <c r="F124" s="23">
        <f t="shared" si="67"/>
        <v>0</v>
      </c>
      <c r="G124" s="44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8">
        <v>30100004</v>
      </c>
      <c r="DF124" s="101"/>
      <c r="DG124" s="30" t="s">
        <v>144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5">
        <f t="shared" si="108"/>
        <v>0</v>
      </c>
      <c r="EG124" s="55">
        <f t="shared" si="108"/>
        <v>0</v>
      </c>
      <c r="EH124" s="55">
        <f t="shared" si="108"/>
        <v>0</v>
      </c>
      <c r="EI124" s="55">
        <f t="shared" si="108"/>
        <v>0</v>
      </c>
      <c r="EJ124" s="55">
        <f t="shared" si="108"/>
        <v>0</v>
      </c>
      <c r="EK124" s="55">
        <f t="shared" si="108"/>
        <v>0</v>
      </c>
      <c r="EL124" s="55">
        <f t="shared" si="108"/>
        <v>0</v>
      </c>
      <c r="EM124" s="55">
        <f t="shared" si="108"/>
        <v>0</v>
      </c>
      <c r="EN124" s="55">
        <f t="shared" si="108"/>
        <v>0</v>
      </c>
      <c r="EO124" s="55">
        <f t="shared" si="108"/>
        <v>0</v>
      </c>
      <c r="EP124" s="55">
        <f t="shared" si="108"/>
        <v>0</v>
      </c>
      <c r="EQ124" s="55">
        <f t="shared" si="108"/>
        <v>0</v>
      </c>
      <c r="ER124" s="55">
        <f t="shared" si="114"/>
        <v>0</v>
      </c>
      <c r="ES124" s="55">
        <f t="shared" si="114"/>
        <v>0</v>
      </c>
      <c r="ET124" s="55">
        <f t="shared" si="114"/>
        <v>0</v>
      </c>
      <c r="EU124" s="55">
        <f t="shared" si="114"/>
        <v>0</v>
      </c>
      <c r="EV124" s="55">
        <f t="shared" si="114"/>
        <v>0</v>
      </c>
      <c r="EW124" s="55">
        <f t="shared" si="114"/>
        <v>0</v>
      </c>
      <c r="EX124" s="55">
        <f t="shared" si="114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8"/>
        <v>0</v>
      </c>
      <c r="FI124" s="55">
        <f t="shared" si="118"/>
        <v>0</v>
      </c>
      <c r="FJ124" s="55">
        <f t="shared" si="118"/>
        <v>0</v>
      </c>
      <c r="FK124" s="55">
        <f t="shared" si="118"/>
        <v>0</v>
      </c>
      <c r="FL124" s="55">
        <f t="shared" si="119"/>
        <v>0</v>
      </c>
      <c r="FM124" s="55">
        <f t="shared" si="119"/>
        <v>0</v>
      </c>
      <c r="FN124" s="55">
        <f t="shared" si="119"/>
        <v>0</v>
      </c>
      <c r="FO124" s="55">
        <f t="shared" si="119"/>
        <v>0</v>
      </c>
      <c r="FP124" s="55">
        <f t="shared" si="119"/>
        <v>0</v>
      </c>
      <c r="FQ124" s="55">
        <f t="shared" si="119"/>
        <v>0</v>
      </c>
      <c r="FR124" s="55">
        <f t="shared" si="119"/>
        <v>0</v>
      </c>
      <c r="FS124" s="55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2">
        <v>30100005</v>
      </c>
      <c r="B125" s="101"/>
      <c r="C125" s="30" t="s">
        <v>189</v>
      </c>
      <c r="D125" s="5"/>
      <c r="E125" s="22">
        <v>5.03</v>
      </c>
      <c r="F125" s="23">
        <f t="shared" si="67"/>
        <v>0</v>
      </c>
      <c r="G125" s="44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8">
        <v>30100005</v>
      </c>
      <c r="DF125" s="101"/>
      <c r="DG125" s="30" t="s">
        <v>189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5">
        <f t="shared" si="108"/>
        <v>0</v>
      </c>
      <c r="EG125" s="55">
        <f t="shared" si="108"/>
        <v>0</v>
      </c>
      <c r="EH125" s="55">
        <f t="shared" si="108"/>
        <v>0</v>
      </c>
      <c r="EI125" s="55">
        <f t="shared" si="108"/>
        <v>0</v>
      </c>
      <c r="EJ125" s="55">
        <f t="shared" si="108"/>
        <v>0</v>
      </c>
      <c r="EK125" s="55">
        <f t="shared" si="108"/>
        <v>0</v>
      </c>
      <c r="EL125" s="55">
        <f t="shared" si="108"/>
        <v>0</v>
      </c>
      <c r="EM125" s="55">
        <f t="shared" si="108"/>
        <v>0</v>
      </c>
      <c r="EN125" s="55">
        <f t="shared" si="108"/>
        <v>0</v>
      </c>
      <c r="EO125" s="55">
        <f t="shared" si="108"/>
        <v>0</v>
      </c>
      <c r="EP125" s="55">
        <f t="shared" si="108"/>
        <v>0</v>
      </c>
      <c r="EQ125" s="55">
        <f t="shared" si="108"/>
        <v>0</v>
      </c>
      <c r="ER125" s="55">
        <f t="shared" si="114"/>
        <v>0</v>
      </c>
      <c r="ES125" s="55">
        <f t="shared" si="114"/>
        <v>0</v>
      </c>
      <c r="ET125" s="55">
        <f t="shared" si="114"/>
        <v>0</v>
      </c>
      <c r="EU125" s="55">
        <f t="shared" si="114"/>
        <v>0</v>
      </c>
      <c r="EV125" s="55">
        <f t="shared" si="114"/>
        <v>0</v>
      </c>
      <c r="EW125" s="55">
        <f t="shared" si="114"/>
        <v>0</v>
      </c>
      <c r="EX125" s="55">
        <f t="shared" si="114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8"/>
        <v>0</v>
      </c>
      <c r="FI125" s="55">
        <f t="shared" si="118"/>
        <v>0</v>
      </c>
      <c r="FJ125" s="55">
        <f t="shared" si="118"/>
        <v>0</v>
      </c>
      <c r="FK125" s="55">
        <f t="shared" si="118"/>
        <v>0</v>
      </c>
      <c r="FL125" s="55">
        <f t="shared" si="119"/>
        <v>0</v>
      </c>
      <c r="FM125" s="55">
        <f t="shared" si="119"/>
        <v>0</v>
      </c>
      <c r="FN125" s="55">
        <f t="shared" si="119"/>
        <v>0</v>
      </c>
      <c r="FO125" s="55">
        <f t="shared" si="119"/>
        <v>0</v>
      </c>
      <c r="FP125" s="55">
        <f t="shared" si="119"/>
        <v>0</v>
      </c>
      <c r="FQ125" s="55">
        <f t="shared" si="119"/>
        <v>0</v>
      </c>
      <c r="FR125" s="55">
        <f t="shared" si="119"/>
        <v>0</v>
      </c>
      <c r="FS125" s="55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2">
        <v>30100006</v>
      </c>
      <c r="B126" s="102"/>
      <c r="C126" s="30" t="s">
        <v>219</v>
      </c>
      <c r="D126" s="5"/>
      <c r="E126" s="22">
        <v>5.03</v>
      </c>
      <c r="F126" s="23">
        <f t="shared" si="67"/>
        <v>0</v>
      </c>
      <c r="G126" s="44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8">
        <v>30100006</v>
      </c>
      <c r="DF126" s="102"/>
      <c r="DG126" s="30" t="s">
        <v>219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5">
        <f t="shared" si="102"/>
        <v>0</v>
      </c>
      <c r="EG126" s="55">
        <f t="shared" si="102"/>
        <v>0</v>
      </c>
      <c r="EH126" s="55">
        <f t="shared" si="102"/>
        <v>0</v>
      </c>
      <c r="EI126" s="55">
        <f t="shared" si="102"/>
        <v>0</v>
      </c>
      <c r="EJ126" s="55">
        <f t="shared" si="102"/>
        <v>0</v>
      </c>
      <c r="EK126" s="55">
        <f t="shared" si="108"/>
        <v>0</v>
      </c>
      <c r="EL126" s="55">
        <f t="shared" si="108"/>
        <v>0</v>
      </c>
      <c r="EM126" s="55">
        <f t="shared" ref="EK126:EZ189" si="122">AI126+AI281</f>
        <v>0</v>
      </c>
      <c r="EN126" s="55">
        <f t="shared" si="122"/>
        <v>0</v>
      </c>
      <c r="EO126" s="55">
        <f t="shared" si="122"/>
        <v>0</v>
      </c>
      <c r="EP126" s="55">
        <f t="shared" si="122"/>
        <v>0</v>
      </c>
      <c r="EQ126" s="55">
        <f t="shared" si="122"/>
        <v>0</v>
      </c>
      <c r="ER126" s="55">
        <f t="shared" si="114"/>
        <v>0</v>
      </c>
      <c r="ES126" s="55">
        <f t="shared" si="114"/>
        <v>0</v>
      </c>
      <c r="ET126" s="55">
        <f t="shared" si="114"/>
        <v>0</v>
      </c>
      <c r="EU126" s="55">
        <f t="shared" si="114"/>
        <v>0</v>
      </c>
      <c r="EV126" s="55">
        <f t="shared" si="114"/>
        <v>0</v>
      </c>
      <c r="EW126" s="55">
        <f t="shared" si="114"/>
        <v>0</v>
      </c>
      <c r="EX126" s="55">
        <f t="shared" si="114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8"/>
        <v>0</v>
      </c>
      <c r="FI126" s="55">
        <f t="shared" si="118"/>
        <v>0</v>
      </c>
      <c r="FJ126" s="55">
        <f t="shared" si="118"/>
        <v>0</v>
      </c>
      <c r="FK126" s="55">
        <f t="shared" si="118"/>
        <v>0</v>
      </c>
      <c r="FL126" s="55">
        <f t="shared" si="119"/>
        <v>0</v>
      </c>
      <c r="FM126" s="55">
        <f t="shared" si="119"/>
        <v>0</v>
      </c>
      <c r="FN126" s="55">
        <f t="shared" si="119"/>
        <v>0</v>
      </c>
      <c r="FO126" s="55">
        <f t="shared" si="119"/>
        <v>0</v>
      </c>
      <c r="FP126" s="55">
        <f t="shared" si="119"/>
        <v>0</v>
      </c>
      <c r="FQ126" s="55">
        <f t="shared" si="119"/>
        <v>0</v>
      </c>
      <c r="FR126" s="55">
        <f t="shared" si="119"/>
        <v>0</v>
      </c>
      <c r="FS126" s="55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2">
        <v>30700007</v>
      </c>
      <c r="B127" s="100" t="s">
        <v>220</v>
      </c>
      <c r="C127" s="30" t="s">
        <v>221</v>
      </c>
      <c r="D127" s="5"/>
      <c r="E127" s="22">
        <v>4.8600000000000003</v>
      </c>
      <c r="F127" s="23">
        <f t="shared" si="67"/>
        <v>0</v>
      </c>
      <c r="G127" s="44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3">
        <v>30700007</v>
      </c>
      <c r="DF127" s="100" t="s">
        <v>220</v>
      </c>
      <c r="DG127" s="30" t="s">
        <v>221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5">
        <f t="shared" si="102"/>
        <v>0</v>
      </c>
      <c r="EG127" s="55">
        <f t="shared" si="102"/>
        <v>0</v>
      </c>
      <c r="EH127" s="55">
        <f t="shared" si="102"/>
        <v>0</v>
      </c>
      <c r="EI127" s="55">
        <f t="shared" si="102"/>
        <v>0</v>
      </c>
      <c r="EJ127" s="55">
        <f t="shared" si="102"/>
        <v>0</v>
      </c>
      <c r="EK127" s="55">
        <f t="shared" si="122"/>
        <v>0</v>
      </c>
      <c r="EL127" s="55">
        <f t="shared" si="122"/>
        <v>0</v>
      </c>
      <c r="EM127" s="55">
        <f t="shared" si="122"/>
        <v>0</v>
      </c>
      <c r="EN127" s="55">
        <f t="shared" si="122"/>
        <v>0</v>
      </c>
      <c r="EO127" s="55">
        <f t="shared" si="122"/>
        <v>0</v>
      </c>
      <c r="EP127" s="55">
        <f t="shared" si="122"/>
        <v>0</v>
      </c>
      <c r="EQ127" s="55">
        <f t="shared" si="122"/>
        <v>0</v>
      </c>
      <c r="ER127" s="55">
        <f t="shared" si="114"/>
        <v>0</v>
      </c>
      <c r="ES127" s="55">
        <f t="shared" si="114"/>
        <v>0</v>
      </c>
      <c r="ET127" s="55">
        <f t="shared" si="114"/>
        <v>0</v>
      </c>
      <c r="EU127" s="55">
        <f t="shared" si="114"/>
        <v>0</v>
      </c>
      <c r="EV127" s="55">
        <f t="shared" si="114"/>
        <v>0</v>
      </c>
      <c r="EW127" s="55">
        <f t="shared" si="114"/>
        <v>0</v>
      </c>
      <c r="EX127" s="55">
        <f t="shared" si="114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si="118"/>
        <v>0</v>
      </c>
      <c r="FD127" s="55">
        <f t="shared" si="118"/>
        <v>0</v>
      </c>
      <c r="FE127" s="55">
        <f t="shared" si="118"/>
        <v>0</v>
      </c>
      <c r="FF127" s="55">
        <f t="shared" si="118"/>
        <v>0</v>
      </c>
      <c r="FG127" s="55">
        <f t="shared" si="118"/>
        <v>0</v>
      </c>
      <c r="FH127" s="55">
        <f t="shared" si="118"/>
        <v>0</v>
      </c>
      <c r="FI127" s="55">
        <f t="shared" si="118"/>
        <v>0</v>
      </c>
      <c r="FJ127" s="55">
        <f t="shared" si="118"/>
        <v>0</v>
      </c>
      <c r="FK127" s="55">
        <f t="shared" si="118"/>
        <v>0</v>
      </c>
      <c r="FL127" s="55">
        <f t="shared" si="119"/>
        <v>0</v>
      </c>
      <c r="FM127" s="55">
        <f t="shared" si="119"/>
        <v>0</v>
      </c>
      <c r="FN127" s="55">
        <f t="shared" si="119"/>
        <v>0</v>
      </c>
      <c r="FO127" s="55">
        <f t="shared" si="119"/>
        <v>0</v>
      </c>
      <c r="FP127" s="55">
        <f t="shared" si="119"/>
        <v>0</v>
      </c>
      <c r="FQ127" s="55">
        <f t="shared" si="119"/>
        <v>0</v>
      </c>
      <c r="FR127" s="55">
        <f t="shared" si="119"/>
        <v>0</v>
      </c>
      <c r="FS127" s="55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2">
        <v>30700006</v>
      </c>
      <c r="B128" s="101"/>
      <c r="C128" s="30" t="s">
        <v>222</v>
      </c>
      <c r="D128" s="5"/>
      <c r="E128" s="22">
        <v>4.8600000000000003</v>
      </c>
      <c r="F128" s="23">
        <f t="shared" si="67"/>
        <v>0</v>
      </c>
      <c r="G128" s="44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3">
        <v>30700006</v>
      </c>
      <c r="DF128" s="101"/>
      <c r="DG128" s="30" t="s">
        <v>222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5">
        <f t="shared" si="102"/>
        <v>0</v>
      </c>
      <c r="EG128" s="55">
        <f t="shared" si="102"/>
        <v>0</v>
      </c>
      <c r="EH128" s="55">
        <f t="shared" si="102"/>
        <v>0</v>
      </c>
      <c r="EI128" s="55">
        <f t="shared" si="102"/>
        <v>0</v>
      </c>
      <c r="EJ128" s="55">
        <f t="shared" si="102"/>
        <v>0</v>
      </c>
      <c r="EK128" s="55">
        <f t="shared" si="122"/>
        <v>0</v>
      </c>
      <c r="EL128" s="55">
        <f t="shared" si="122"/>
        <v>0</v>
      </c>
      <c r="EM128" s="55">
        <f t="shared" si="122"/>
        <v>0</v>
      </c>
      <c r="EN128" s="55">
        <f t="shared" si="122"/>
        <v>0</v>
      </c>
      <c r="EO128" s="55">
        <f t="shared" si="122"/>
        <v>0</v>
      </c>
      <c r="EP128" s="55">
        <f t="shared" si="122"/>
        <v>0</v>
      </c>
      <c r="EQ128" s="55">
        <f t="shared" si="122"/>
        <v>0</v>
      </c>
      <c r="ER128" s="55">
        <f t="shared" si="114"/>
        <v>0</v>
      </c>
      <c r="ES128" s="55">
        <f t="shared" si="114"/>
        <v>0</v>
      </c>
      <c r="ET128" s="55">
        <f t="shared" si="114"/>
        <v>0</v>
      </c>
      <c r="EU128" s="55">
        <f t="shared" si="114"/>
        <v>0</v>
      </c>
      <c r="EV128" s="55">
        <f t="shared" si="114"/>
        <v>0</v>
      </c>
      <c r="EW128" s="55">
        <f t="shared" si="114"/>
        <v>0</v>
      </c>
      <c r="EX128" s="55">
        <f t="shared" si="114"/>
        <v>0</v>
      </c>
      <c r="EY128" s="55">
        <f t="shared" si="118"/>
        <v>0</v>
      </c>
      <c r="EZ128" s="55">
        <f t="shared" si="118"/>
        <v>0</v>
      </c>
      <c r="FA128" s="55">
        <f t="shared" si="118"/>
        <v>0</v>
      </c>
      <c r="FB128" s="55">
        <f t="shared" si="118"/>
        <v>0</v>
      </c>
      <c r="FC128" s="55">
        <f t="shared" si="118"/>
        <v>0</v>
      </c>
      <c r="FD128" s="55">
        <f t="shared" si="118"/>
        <v>0</v>
      </c>
      <c r="FE128" s="55">
        <f t="shared" si="118"/>
        <v>0</v>
      </c>
      <c r="FF128" s="55">
        <f t="shared" si="118"/>
        <v>0</v>
      </c>
      <c r="FG128" s="55">
        <f t="shared" si="118"/>
        <v>0</v>
      </c>
      <c r="FH128" s="55">
        <f t="shared" si="118"/>
        <v>0</v>
      </c>
      <c r="FI128" s="55">
        <f t="shared" si="118"/>
        <v>0</v>
      </c>
      <c r="FJ128" s="55">
        <f t="shared" si="118"/>
        <v>0</v>
      </c>
      <c r="FK128" s="55">
        <f t="shared" si="118"/>
        <v>0</v>
      </c>
      <c r="FL128" s="55">
        <f t="shared" si="119"/>
        <v>0</v>
      </c>
      <c r="FM128" s="55">
        <f t="shared" si="119"/>
        <v>0</v>
      </c>
      <c r="FN128" s="55">
        <f t="shared" si="119"/>
        <v>0</v>
      </c>
      <c r="FO128" s="55">
        <f t="shared" si="119"/>
        <v>0</v>
      </c>
      <c r="FP128" s="55">
        <f t="shared" si="119"/>
        <v>0</v>
      </c>
      <c r="FQ128" s="55">
        <f t="shared" si="119"/>
        <v>0</v>
      </c>
      <c r="FR128" s="55">
        <f t="shared" si="119"/>
        <v>0</v>
      </c>
      <c r="FS128" s="55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2">
        <v>30700008</v>
      </c>
      <c r="B129" s="101"/>
      <c r="C129" s="30" t="s">
        <v>153</v>
      </c>
      <c r="D129" s="5"/>
      <c r="E129" s="22">
        <v>4.8600000000000003</v>
      </c>
      <c r="F129" s="23">
        <f t="shared" si="67"/>
        <v>0</v>
      </c>
      <c r="G129" s="44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3">
        <v>30700008</v>
      </c>
      <c r="DF129" s="101"/>
      <c r="DG129" s="30" t="s">
        <v>153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5">
        <f t="shared" si="102"/>
        <v>0</v>
      </c>
      <c r="EG129" s="55">
        <f t="shared" si="102"/>
        <v>0</v>
      </c>
      <c r="EH129" s="55">
        <f t="shared" si="102"/>
        <v>0</v>
      </c>
      <c r="EI129" s="55">
        <f t="shared" si="102"/>
        <v>0</v>
      </c>
      <c r="EJ129" s="55">
        <f t="shared" si="102"/>
        <v>0</v>
      </c>
      <c r="EK129" s="55">
        <f t="shared" si="122"/>
        <v>0</v>
      </c>
      <c r="EL129" s="55">
        <f t="shared" si="122"/>
        <v>0</v>
      </c>
      <c r="EM129" s="55">
        <f t="shared" si="122"/>
        <v>0</v>
      </c>
      <c r="EN129" s="55">
        <f t="shared" si="122"/>
        <v>0</v>
      </c>
      <c r="EO129" s="55">
        <f t="shared" si="122"/>
        <v>0</v>
      </c>
      <c r="EP129" s="55">
        <f t="shared" si="122"/>
        <v>0</v>
      </c>
      <c r="EQ129" s="55">
        <f t="shared" si="122"/>
        <v>0</v>
      </c>
      <c r="ER129" s="55">
        <f t="shared" si="114"/>
        <v>0</v>
      </c>
      <c r="ES129" s="55">
        <f t="shared" si="114"/>
        <v>0</v>
      </c>
      <c r="ET129" s="55">
        <f t="shared" si="114"/>
        <v>0</v>
      </c>
      <c r="EU129" s="55">
        <f t="shared" si="114"/>
        <v>0</v>
      </c>
      <c r="EV129" s="55">
        <f t="shared" si="114"/>
        <v>0</v>
      </c>
      <c r="EW129" s="55">
        <f t="shared" si="114"/>
        <v>0</v>
      </c>
      <c r="EX129" s="55">
        <f t="shared" si="114"/>
        <v>0</v>
      </c>
      <c r="EY129" s="55">
        <f t="shared" si="114"/>
        <v>0</v>
      </c>
      <c r="EZ129" s="55">
        <f t="shared" si="114"/>
        <v>0</v>
      </c>
      <c r="FA129" s="55">
        <f t="shared" si="118"/>
        <v>0</v>
      </c>
      <c r="FB129" s="55">
        <f t="shared" si="118"/>
        <v>0</v>
      </c>
      <c r="FC129" s="55">
        <f t="shared" si="118"/>
        <v>0</v>
      </c>
      <c r="FD129" s="55">
        <f t="shared" si="118"/>
        <v>0</v>
      </c>
      <c r="FE129" s="55">
        <f t="shared" si="118"/>
        <v>0</v>
      </c>
      <c r="FF129" s="55">
        <f t="shared" si="118"/>
        <v>0</v>
      </c>
      <c r="FG129" s="55">
        <f t="shared" si="118"/>
        <v>0</v>
      </c>
      <c r="FH129" s="55">
        <f t="shared" si="118"/>
        <v>0</v>
      </c>
      <c r="FI129" s="55">
        <f t="shared" si="118"/>
        <v>0</v>
      </c>
      <c r="FJ129" s="55">
        <f t="shared" si="118"/>
        <v>0</v>
      </c>
      <c r="FK129" s="55">
        <f t="shared" si="118"/>
        <v>0</v>
      </c>
      <c r="FL129" s="55">
        <f t="shared" si="119"/>
        <v>0</v>
      </c>
      <c r="FM129" s="55">
        <f t="shared" si="119"/>
        <v>0</v>
      </c>
      <c r="FN129" s="55">
        <f t="shared" si="119"/>
        <v>0</v>
      </c>
      <c r="FO129" s="55">
        <f t="shared" si="119"/>
        <v>0</v>
      </c>
      <c r="FP129" s="55">
        <f t="shared" si="119"/>
        <v>0</v>
      </c>
      <c r="FQ129" s="55">
        <f t="shared" si="119"/>
        <v>0</v>
      </c>
      <c r="FR129" s="55">
        <f t="shared" si="119"/>
        <v>0</v>
      </c>
      <c r="FS129" s="55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2">
        <v>30700009</v>
      </c>
      <c r="B130" s="102"/>
      <c r="C130" s="30" t="s">
        <v>219</v>
      </c>
      <c r="D130" s="5"/>
      <c r="E130" s="22">
        <v>4.8600000000000003</v>
      </c>
      <c r="F130" s="23">
        <f t="shared" si="67"/>
        <v>0</v>
      </c>
      <c r="G130" s="44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3">
        <v>30700009</v>
      </c>
      <c r="DF130" s="102"/>
      <c r="DG130" s="30" t="s">
        <v>219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5">
        <f t="shared" si="102"/>
        <v>0</v>
      </c>
      <c r="EG130" s="55">
        <f t="shared" si="102"/>
        <v>0</v>
      </c>
      <c r="EH130" s="55">
        <f t="shared" si="102"/>
        <v>0</v>
      </c>
      <c r="EI130" s="55">
        <f t="shared" si="102"/>
        <v>0</v>
      </c>
      <c r="EJ130" s="55">
        <f t="shared" si="102"/>
        <v>0</v>
      </c>
      <c r="EK130" s="55">
        <f t="shared" si="122"/>
        <v>0</v>
      </c>
      <c r="EL130" s="55">
        <f t="shared" si="122"/>
        <v>0</v>
      </c>
      <c r="EM130" s="55">
        <f t="shared" si="122"/>
        <v>0</v>
      </c>
      <c r="EN130" s="55">
        <f t="shared" si="122"/>
        <v>0</v>
      </c>
      <c r="EO130" s="55">
        <f t="shared" si="122"/>
        <v>0</v>
      </c>
      <c r="EP130" s="55">
        <f t="shared" si="122"/>
        <v>0</v>
      </c>
      <c r="EQ130" s="55">
        <f t="shared" si="122"/>
        <v>0</v>
      </c>
      <c r="ER130" s="55">
        <f t="shared" si="114"/>
        <v>0</v>
      </c>
      <c r="ES130" s="55">
        <f t="shared" si="114"/>
        <v>0</v>
      </c>
      <c r="ET130" s="55">
        <f t="shared" si="114"/>
        <v>0</v>
      </c>
      <c r="EU130" s="55">
        <f t="shared" si="114"/>
        <v>0</v>
      </c>
      <c r="EV130" s="55">
        <f t="shared" si="114"/>
        <v>0</v>
      </c>
      <c r="EW130" s="55">
        <f t="shared" si="114"/>
        <v>0</v>
      </c>
      <c r="EX130" s="55">
        <f t="shared" si="114"/>
        <v>0</v>
      </c>
      <c r="EY130" s="55">
        <f t="shared" si="114"/>
        <v>0</v>
      </c>
      <c r="EZ130" s="55">
        <f t="shared" si="114"/>
        <v>0</v>
      </c>
      <c r="FA130" s="55">
        <f t="shared" si="118"/>
        <v>0</v>
      </c>
      <c r="FB130" s="55">
        <f t="shared" si="118"/>
        <v>0</v>
      </c>
      <c r="FC130" s="55">
        <f t="shared" si="118"/>
        <v>0</v>
      </c>
      <c r="FD130" s="55">
        <f t="shared" si="118"/>
        <v>0</v>
      </c>
      <c r="FE130" s="55">
        <f t="shared" si="118"/>
        <v>0</v>
      </c>
      <c r="FF130" s="55">
        <f t="shared" si="118"/>
        <v>0</v>
      </c>
      <c r="FG130" s="55">
        <f t="shared" si="118"/>
        <v>0</v>
      </c>
      <c r="FH130" s="55">
        <f t="shared" si="118"/>
        <v>0</v>
      </c>
      <c r="FI130" s="55">
        <f t="shared" si="118"/>
        <v>0</v>
      </c>
      <c r="FJ130" s="55">
        <f t="shared" si="118"/>
        <v>0</v>
      </c>
      <c r="FK130" s="55">
        <f t="shared" si="118"/>
        <v>0</v>
      </c>
      <c r="FL130" s="55">
        <f t="shared" si="119"/>
        <v>0</v>
      </c>
      <c r="FM130" s="55">
        <f t="shared" si="119"/>
        <v>0</v>
      </c>
      <c r="FN130" s="55">
        <f t="shared" si="119"/>
        <v>0</v>
      </c>
      <c r="FO130" s="55">
        <f t="shared" si="119"/>
        <v>0</v>
      </c>
      <c r="FP130" s="55">
        <f t="shared" si="119"/>
        <v>0</v>
      </c>
      <c r="FQ130" s="55">
        <f t="shared" si="119"/>
        <v>0</v>
      </c>
      <c r="FR130" s="55">
        <f t="shared" si="119"/>
        <v>0</v>
      </c>
      <c r="FS130" s="55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2">
        <v>30300002</v>
      </c>
      <c r="B131" s="100" t="s">
        <v>223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8">
        <v>30300002</v>
      </c>
      <c r="DF131" s="100" t="s">
        <v>223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5">
        <f t="shared" si="102"/>
        <v>0</v>
      </c>
      <c r="EG131" s="55">
        <f t="shared" si="102"/>
        <v>0</v>
      </c>
      <c r="EH131" s="55">
        <f t="shared" si="102"/>
        <v>0</v>
      </c>
      <c r="EI131" s="55">
        <f t="shared" ref="EB131:EQ194" si="123">AE131+AE286</f>
        <v>0</v>
      </c>
      <c r="EJ131" s="55">
        <f t="shared" si="123"/>
        <v>0</v>
      </c>
      <c r="EK131" s="55">
        <f t="shared" si="122"/>
        <v>0</v>
      </c>
      <c r="EL131" s="55">
        <f t="shared" si="122"/>
        <v>0</v>
      </c>
      <c r="EM131" s="55">
        <f t="shared" si="122"/>
        <v>0</v>
      </c>
      <c r="EN131" s="55">
        <f t="shared" si="122"/>
        <v>0</v>
      </c>
      <c r="EO131" s="55">
        <f t="shared" si="122"/>
        <v>0</v>
      </c>
      <c r="EP131" s="55">
        <f t="shared" si="122"/>
        <v>0</v>
      </c>
      <c r="EQ131" s="55">
        <f t="shared" si="122"/>
        <v>0</v>
      </c>
      <c r="ER131" s="55">
        <f t="shared" si="114"/>
        <v>0</v>
      </c>
      <c r="ES131" s="55">
        <f t="shared" si="114"/>
        <v>0</v>
      </c>
      <c r="ET131" s="55">
        <f t="shared" si="114"/>
        <v>0</v>
      </c>
      <c r="EU131" s="55">
        <f t="shared" si="114"/>
        <v>0</v>
      </c>
      <c r="EV131" s="55">
        <f t="shared" si="114"/>
        <v>0</v>
      </c>
      <c r="EW131" s="55">
        <f t="shared" si="114"/>
        <v>0</v>
      </c>
      <c r="EX131" s="55">
        <f t="shared" si="114"/>
        <v>0</v>
      </c>
      <c r="EY131" s="55">
        <f t="shared" si="114"/>
        <v>0</v>
      </c>
      <c r="EZ131" s="55">
        <f t="shared" si="114"/>
        <v>0</v>
      </c>
      <c r="FA131" s="55">
        <f t="shared" si="118"/>
        <v>0</v>
      </c>
      <c r="FB131" s="55">
        <f t="shared" si="118"/>
        <v>0</v>
      </c>
      <c r="FC131" s="55">
        <f t="shared" si="118"/>
        <v>0</v>
      </c>
      <c r="FD131" s="55">
        <f t="shared" si="118"/>
        <v>0</v>
      </c>
      <c r="FE131" s="55">
        <f t="shared" si="118"/>
        <v>0</v>
      </c>
      <c r="FF131" s="55">
        <f t="shared" si="118"/>
        <v>0</v>
      </c>
      <c r="FG131" s="55">
        <f t="shared" si="118"/>
        <v>0</v>
      </c>
      <c r="FH131" s="55">
        <f t="shared" si="118"/>
        <v>0</v>
      </c>
      <c r="FI131" s="55">
        <f t="shared" si="118"/>
        <v>0</v>
      </c>
      <c r="FJ131" s="55">
        <f t="shared" si="118"/>
        <v>0</v>
      </c>
      <c r="FK131" s="55">
        <f t="shared" si="118"/>
        <v>0</v>
      </c>
      <c r="FL131" s="55">
        <f t="shared" si="119"/>
        <v>0</v>
      </c>
      <c r="FM131" s="55">
        <f t="shared" si="119"/>
        <v>0</v>
      </c>
      <c r="FN131" s="55">
        <f t="shared" si="119"/>
        <v>0</v>
      </c>
      <c r="FO131" s="55">
        <f t="shared" si="119"/>
        <v>0</v>
      </c>
      <c r="FP131" s="55">
        <f t="shared" si="119"/>
        <v>0</v>
      </c>
      <c r="FQ131" s="55">
        <f t="shared" si="119"/>
        <v>0</v>
      </c>
      <c r="FR131" s="55">
        <f t="shared" si="119"/>
        <v>0</v>
      </c>
      <c r="FS131" s="55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2">
        <v>30300001</v>
      </c>
      <c r="B132" s="101"/>
      <c r="C132" s="30" t="s">
        <v>217</v>
      </c>
      <c r="D132" s="5"/>
      <c r="E132" s="22">
        <v>5.03</v>
      </c>
      <c r="F132" s="23">
        <f t="shared" ref="F132:F151" si="124">E132*D132</f>
        <v>0</v>
      </c>
      <c r="G132" s="44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8">
        <v>30300001</v>
      </c>
      <c r="DF132" s="101"/>
      <c r="DG132" s="30" t="s">
        <v>217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5">
        <f t="shared" si="123"/>
        <v>0</v>
      </c>
      <c r="EG132" s="55">
        <f t="shared" si="123"/>
        <v>0</v>
      </c>
      <c r="EH132" s="55">
        <f t="shared" si="123"/>
        <v>0</v>
      </c>
      <c r="EI132" s="55">
        <f t="shared" si="123"/>
        <v>0</v>
      </c>
      <c r="EJ132" s="55">
        <f t="shared" si="123"/>
        <v>0</v>
      </c>
      <c r="EK132" s="55">
        <f t="shared" si="122"/>
        <v>0</v>
      </c>
      <c r="EL132" s="55">
        <f t="shared" si="122"/>
        <v>0</v>
      </c>
      <c r="EM132" s="55">
        <f t="shared" si="122"/>
        <v>0</v>
      </c>
      <c r="EN132" s="55">
        <f t="shared" si="122"/>
        <v>0</v>
      </c>
      <c r="EO132" s="55">
        <f t="shared" si="122"/>
        <v>0</v>
      </c>
      <c r="EP132" s="55">
        <f t="shared" si="122"/>
        <v>0</v>
      </c>
      <c r="EQ132" s="55">
        <f t="shared" si="122"/>
        <v>0</v>
      </c>
      <c r="ER132" s="55">
        <f t="shared" si="114"/>
        <v>0</v>
      </c>
      <c r="ES132" s="55">
        <f t="shared" si="114"/>
        <v>0</v>
      </c>
      <c r="ET132" s="55">
        <f t="shared" si="114"/>
        <v>0</v>
      </c>
      <c r="EU132" s="55">
        <f t="shared" si="114"/>
        <v>0</v>
      </c>
      <c r="EV132" s="55">
        <f t="shared" si="114"/>
        <v>0</v>
      </c>
      <c r="EW132" s="55">
        <f t="shared" si="114"/>
        <v>0</v>
      </c>
      <c r="EX132" s="55">
        <f t="shared" si="114"/>
        <v>0</v>
      </c>
      <c r="EY132" s="55">
        <f t="shared" si="114"/>
        <v>0</v>
      </c>
      <c r="EZ132" s="55">
        <f t="shared" si="114"/>
        <v>0</v>
      </c>
      <c r="FA132" s="55">
        <f t="shared" si="118"/>
        <v>0</v>
      </c>
      <c r="FB132" s="55">
        <f t="shared" si="118"/>
        <v>0</v>
      </c>
      <c r="FC132" s="55">
        <f t="shared" si="118"/>
        <v>0</v>
      </c>
      <c r="FD132" s="55">
        <f t="shared" si="118"/>
        <v>0</v>
      </c>
      <c r="FE132" s="55">
        <f t="shared" si="118"/>
        <v>0</v>
      </c>
      <c r="FF132" s="55">
        <f t="shared" si="118"/>
        <v>0</v>
      </c>
      <c r="FG132" s="55">
        <f t="shared" si="118"/>
        <v>0</v>
      </c>
      <c r="FH132" s="55">
        <f t="shared" si="118"/>
        <v>0</v>
      </c>
      <c r="FI132" s="55">
        <f t="shared" si="118"/>
        <v>0</v>
      </c>
      <c r="FJ132" s="55">
        <f t="shared" si="118"/>
        <v>0</v>
      </c>
      <c r="FK132" s="55">
        <f t="shared" si="118"/>
        <v>0</v>
      </c>
      <c r="FL132" s="55">
        <f t="shared" si="119"/>
        <v>0</v>
      </c>
      <c r="FM132" s="55">
        <f t="shared" si="119"/>
        <v>0</v>
      </c>
      <c r="FN132" s="55">
        <f t="shared" si="119"/>
        <v>0</v>
      </c>
      <c r="FO132" s="55">
        <f t="shared" si="119"/>
        <v>0</v>
      </c>
      <c r="FP132" s="55">
        <f t="shared" si="119"/>
        <v>0</v>
      </c>
      <c r="FQ132" s="55">
        <f t="shared" si="119"/>
        <v>0</v>
      </c>
      <c r="FR132" s="55">
        <f t="shared" si="119"/>
        <v>0</v>
      </c>
      <c r="FS132" s="55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2">
        <v>30300003</v>
      </c>
      <c r="B133" s="102"/>
      <c r="C133" s="30" t="s">
        <v>143</v>
      </c>
      <c r="D133" s="5"/>
      <c r="E133" s="22">
        <v>5.03</v>
      </c>
      <c r="F133" s="23">
        <f t="shared" si="124"/>
        <v>0</v>
      </c>
      <c r="G133" s="44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8">
        <v>30300003</v>
      </c>
      <c r="DF133" s="102"/>
      <c r="DG133" s="30" t="s">
        <v>143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5">
        <f t="shared" si="123"/>
        <v>0</v>
      </c>
      <c r="EG133" s="55">
        <f t="shared" si="123"/>
        <v>0</v>
      </c>
      <c r="EH133" s="55">
        <f t="shared" si="123"/>
        <v>0</v>
      </c>
      <c r="EI133" s="55">
        <f t="shared" si="123"/>
        <v>0</v>
      </c>
      <c r="EJ133" s="55">
        <f t="shared" si="123"/>
        <v>0</v>
      </c>
      <c r="EK133" s="55">
        <f t="shared" si="122"/>
        <v>0</v>
      </c>
      <c r="EL133" s="55">
        <f t="shared" si="122"/>
        <v>0</v>
      </c>
      <c r="EM133" s="55">
        <f t="shared" si="122"/>
        <v>0</v>
      </c>
      <c r="EN133" s="55">
        <f t="shared" si="122"/>
        <v>0</v>
      </c>
      <c r="EO133" s="55">
        <f t="shared" si="122"/>
        <v>0</v>
      </c>
      <c r="EP133" s="55">
        <f t="shared" si="122"/>
        <v>0</v>
      </c>
      <c r="EQ133" s="55">
        <f t="shared" si="122"/>
        <v>0</v>
      </c>
      <c r="ER133" s="55">
        <f t="shared" si="122"/>
        <v>0</v>
      </c>
      <c r="ES133" s="55">
        <f t="shared" si="122"/>
        <v>0</v>
      </c>
      <c r="ET133" s="55">
        <f t="shared" si="122"/>
        <v>0</v>
      </c>
      <c r="EU133" s="55">
        <f t="shared" si="122"/>
        <v>0</v>
      </c>
      <c r="EV133" s="55">
        <f t="shared" si="122"/>
        <v>0</v>
      </c>
      <c r="EW133" s="55">
        <f t="shared" si="122"/>
        <v>0</v>
      </c>
      <c r="EX133" s="55">
        <f t="shared" si="122"/>
        <v>0</v>
      </c>
      <c r="EY133" s="55">
        <f t="shared" si="122"/>
        <v>0</v>
      </c>
      <c r="EZ133" s="55">
        <f t="shared" si="122"/>
        <v>0</v>
      </c>
      <c r="FA133" s="55">
        <f t="shared" si="118"/>
        <v>0</v>
      </c>
      <c r="FB133" s="55">
        <f t="shared" si="118"/>
        <v>0</v>
      </c>
      <c r="FC133" s="55">
        <f t="shared" si="118"/>
        <v>0</v>
      </c>
      <c r="FD133" s="55">
        <f t="shared" si="118"/>
        <v>0</v>
      </c>
      <c r="FE133" s="55">
        <f t="shared" si="118"/>
        <v>0</v>
      </c>
      <c r="FF133" s="55">
        <f t="shared" si="118"/>
        <v>0</v>
      </c>
      <c r="FG133" s="55">
        <f t="shared" si="118"/>
        <v>0</v>
      </c>
      <c r="FH133" s="55">
        <f t="shared" si="118"/>
        <v>0</v>
      </c>
      <c r="FI133" s="55">
        <f t="shared" si="118"/>
        <v>0</v>
      </c>
      <c r="FJ133" s="55">
        <f t="shared" si="118"/>
        <v>0</v>
      </c>
      <c r="FK133" s="55">
        <f t="shared" si="118"/>
        <v>0</v>
      </c>
      <c r="FL133" s="55">
        <f t="shared" si="119"/>
        <v>0</v>
      </c>
      <c r="FM133" s="55">
        <f t="shared" si="119"/>
        <v>0</v>
      </c>
      <c r="FN133" s="55">
        <f t="shared" si="119"/>
        <v>0</v>
      </c>
      <c r="FO133" s="55">
        <f t="shared" si="119"/>
        <v>0</v>
      </c>
      <c r="FP133" s="55">
        <f t="shared" si="119"/>
        <v>0</v>
      </c>
      <c r="FQ133" s="55">
        <f t="shared" si="119"/>
        <v>0</v>
      </c>
      <c r="FR133" s="55">
        <f t="shared" si="119"/>
        <v>0</v>
      </c>
      <c r="FS133" s="55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2">
        <v>30100059</v>
      </c>
      <c r="B134" s="100" t="s">
        <v>224</v>
      </c>
      <c r="C134" s="30" t="s">
        <v>166</v>
      </c>
      <c r="D134" s="5"/>
      <c r="E134" s="22">
        <v>5.03</v>
      </c>
      <c r="F134" s="23">
        <f t="shared" si="124"/>
        <v>0</v>
      </c>
      <c r="G134" s="44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8">
        <v>30100059</v>
      </c>
      <c r="DF134" s="100" t="s">
        <v>224</v>
      </c>
      <c r="DG134" s="30" t="s">
        <v>166</v>
      </c>
      <c r="DH134" s="5">
        <f t="shared" si="132"/>
        <v>540</v>
      </c>
      <c r="DI134" s="22">
        <v>5.03</v>
      </c>
      <c r="DJ134" s="23">
        <f t="shared" si="133"/>
        <v>2716.2000000000003</v>
      </c>
      <c r="DK134" s="23">
        <f t="shared" si="134"/>
        <v>2930.4</v>
      </c>
      <c r="DL134" s="23">
        <f t="shared" si="135"/>
        <v>10</v>
      </c>
      <c r="DM134" s="23">
        <f t="shared" si="136"/>
        <v>10</v>
      </c>
      <c r="DN134" s="23">
        <f t="shared" si="137"/>
        <v>2726.2000000000003</v>
      </c>
      <c r="DO134" s="23">
        <f t="shared" si="138"/>
        <v>0.36681094563861782</v>
      </c>
      <c r="DP134" s="23">
        <f t="shared" si="139"/>
        <v>0.34125034125034126</v>
      </c>
      <c r="DQ134" s="3">
        <v>0.2</v>
      </c>
      <c r="DR134" s="23">
        <f t="shared" si="140"/>
        <v>5.4524000000000008</v>
      </c>
      <c r="DS134" s="23">
        <f t="shared" si="141"/>
        <v>-0.50806128688895913</v>
      </c>
      <c r="DT134" s="23">
        <f t="shared" si="142"/>
        <v>0</v>
      </c>
      <c r="DU134" s="2">
        <v>0.5</v>
      </c>
      <c r="DV134" s="6">
        <f t="shared" si="143"/>
        <v>1.3631000000000002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5">
        <f t="shared" si="123"/>
        <v>4.8</v>
      </c>
      <c r="EG134" s="55">
        <f t="shared" si="123"/>
        <v>5.2</v>
      </c>
      <c r="EH134" s="55">
        <f t="shared" si="123"/>
        <v>0</v>
      </c>
      <c r="EI134" s="55">
        <f t="shared" si="123"/>
        <v>0</v>
      </c>
      <c r="EJ134" s="55">
        <f t="shared" si="123"/>
        <v>0</v>
      </c>
      <c r="EK134" s="55">
        <f t="shared" si="122"/>
        <v>0</v>
      </c>
      <c r="EL134" s="55">
        <f t="shared" si="122"/>
        <v>0</v>
      </c>
      <c r="EM134" s="55">
        <f t="shared" si="122"/>
        <v>0</v>
      </c>
      <c r="EN134" s="55">
        <f t="shared" si="122"/>
        <v>0</v>
      </c>
      <c r="EO134" s="55">
        <f t="shared" si="122"/>
        <v>0</v>
      </c>
      <c r="EP134" s="55">
        <f t="shared" si="122"/>
        <v>0</v>
      </c>
      <c r="EQ134" s="55">
        <f t="shared" si="122"/>
        <v>0</v>
      </c>
      <c r="ER134" s="55">
        <f t="shared" si="122"/>
        <v>0</v>
      </c>
      <c r="ES134" s="55">
        <f t="shared" si="122"/>
        <v>0</v>
      </c>
      <c r="ET134" s="55">
        <f t="shared" si="122"/>
        <v>0</v>
      </c>
      <c r="EU134" s="55">
        <f t="shared" si="122"/>
        <v>0</v>
      </c>
      <c r="EV134" s="55">
        <f t="shared" si="122"/>
        <v>0</v>
      </c>
      <c r="EW134" s="55">
        <f t="shared" si="122"/>
        <v>0</v>
      </c>
      <c r="EX134" s="55">
        <f t="shared" si="122"/>
        <v>0</v>
      </c>
      <c r="EY134" s="55">
        <f t="shared" si="122"/>
        <v>0</v>
      </c>
      <c r="EZ134" s="55">
        <f t="shared" si="122"/>
        <v>0</v>
      </c>
      <c r="FA134" s="55">
        <f t="shared" si="118"/>
        <v>0</v>
      </c>
      <c r="FB134" s="55">
        <f t="shared" si="118"/>
        <v>0</v>
      </c>
      <c r="FC134" s="55">
        <f t="shared" si="118"/>
        <v>0</v>
      </c>
      <c r="FD134" s="55">
        <f t="shared" si="118"/>
        <v>0</v>
      </c>
      <c r="FE134" s="55">
        <f t="shared" si="118"/>
        <v>0</v>
      </c>
      <c r="FF134" s="55">
        <f t="shared" si="118"/>
        <v>0</v>
      </c>
      <c r="FG134" s="55">
        <f t="shared" si="118"/>
        <v>0</v>
      </c>
      <c r="FH134" s="55">
        <f t="shared" si="118"/>
        <v>10</v>
      </c>
      <c r="FI134" s="55">
        <f t="shared" si="118"/>
        <v>0</v>
      </c>
      <c r="FJ134" s="55">
        <f t="shared" si="118"/>
        <v>0</v>
      </c>
      <c r="FK134" s="55">
        <f t="shared" si="118"/>
        <v>0</v>
      </c>
      <c r="FL134" s="55">
        <f t="shared" si="119"/>
        <v>0</v>
      </c>
      <c r="FM134" s="55">
        <f t="shared" si="119"/>
        <v>0</v>
      </c>
      <c r="FN134" s="55">
        <f t="shared" si="119"/>
        <v>0</v>
      </c>
      <c r="FO134" s="55">
        <f t="shared" si="119"/>
        <v>0</v>
      </c>
      <c r="FP134" s="55">
        <f t="shared" si="119"/>
        <v>0</v>
      </c>
      <c r="FQ134" s="55">
        <f t="shared" si="119"/>
        <v>0</v>
      </c>
      <c r="FR134" s="55">
        <f t="shared" si="119"/>
        <v>0</v>
      </c>
      <c r="FS134" s="55">
        <f t="shared" si="107"/>
        <v>0</v>
      </c>
      <c r="FT134" s="4">
        <f t="shared" si="121"/>
        <v>0.17606925390653655</v>
      </c>
      <c r="FU134" s="4">
        <f t="shared" si="121"/>
        <v>1417.6240000000003</v>
      </c>
      <c r="FV134" s="4">
        <f t="shared" si="121"/>
        <v>0</v>
      </c>
      <c r="FW134" s="4">
        <f t="shared" si="121"/>
        <v>0</v>
      </c>
      <c r="FX134" s="4">
        <f t="shared" si="121"/>
        <v>0</v>
      </c>
      <c r="FY134" s="4">
        <f t="shared" si="121"/>
        <v>0</v>
      </c>
      <c r="FZ134" s="4" t="str">
        <f t="shared" si="121"/>
        <v/>
      </c>
      <c r="GA134" s="4">
        <f t="shared" si="121"/>
        <v>0</v>
      </c>
      <c r="GB134" s="4">
        <f t="shared" si="121"/>
        <v>0</v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>
        <f t="shared" si="117"/>
        <v>0</v>
      </c>
      <c r="GM134" s="4">
        <f t="shared" si="117"/>
        <v>0</v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2">
        <v>30100060</v>
      </c>
      <c r="B135" s="102"/>
      <c r="C135" s="30" t="s">
        <v>144</v>
      </c>
      <c r="D135" s="5"/>
      <c r="E135" s="22">
        <v>5.03</v>
      </c>
      <c r="F135" s="23">
        <f t="shared" si="124"/>
        <v>0</v>
      </c>
      <c r="G135" s="44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8">
        <v>30100060</v>
      </c>
      <c r="DF135" s="102"/>
      <c r="DG135" s="30" t="s">
        <v>144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5">
        <f t="shared" si="123"/>
        <v>0</v>
      </c>
      <c r="EG135" s="55">
        <f t="shared" si="123"/>
        <v>0</v>
      </c>
      <c r="EH135" s="55">
        <f t="shared" si="123"/>
        <v>0</v>
      </c>
      <c r="EI135" s="55">
        <f t="shared" si="123"/>
        <v>0</v>
      </c>
      <c r="EJ135" s="55">
        <f t="shared" si="123"/>
        <v>0</v>
      </c>
      <c r="EK135" s="55">
        <f t="shared" si="122"/>
        <v>0</v>
      </c>
      <c r="EL135" s="55">
        <f t="shared" si="122"/>
        <v>0</v>
      </c>
      <c r="EM135" s="55">
        <f t="shared" si="122"/>
        <v>0</v>
      </c>
      <c r="EN135" s="55">
        <f t="shared" si="122"/>
        <v>0</v>
      </c>
      <c r="EO135" s="55">
        <f t="shared" si="122"/>
        <v>0</v>
      </c>
      <c r="EP135" s="55">
        <f t="shared" si="122"/>
        <v>0</v>
      </c>
      <c r="EQ135" s="55">
        <f t="shared" si="122"/>
        <v>0</v>
      </c>
      <c r="ER135" s="55">
        <f t="shared" si="122"/>
        <v>0</v>
      </c>
      <c r="ES135" s="55">
        <f t="shared" si="122"/>
        <v>0</v>
      </c>
      <c r="ET135" s="55">
        <f t="shared" si="122"/>
        <v>0</v>
      </c>
      <c r="EU135" s="55">
        <f t="shared" si="122"/>
        <v>0</v>
      </c>
      <c r="EV135" s="55">
        <f t="shared" si="122"/>
        <v>0</v>
      </c>
      <c r="EW135" s="55">
        <f t="shared" si="122"/>
        <v>0</v>
      </c>
      <c r="EX135" s="55">
        <f t="shared" si="122"/>
        <v>0</v>
      </c>
      <c r="EY135" s="55">
        <f t="shared" si="122"/>
        <v>0</v>
      </c>
      <c r="EZ135" s="55">
        <f t="shared" si="122"/>
        <v>0</v>
      </c>
      <c r="FA135" s="55">
        <f t="shared" ref="FA135:FK198" si="147">AW135+AW290</f>
        <v>0</v>
      </c>
      <c r="FB135" s="55">
        <f t="shared" si="147"/>
        <v>0</v>
      </c>
      <c r="FC135" s="55">
        <f t="shared" si="147"/>
        <v>0</v>
      </c>
      <c r="FD135" s="55">
        <f t="shared" si="147"/>
        <v>0</v>
      </c>
      <c r="FE135" s="55">
        <f t="shared" si="147"/>
        <v>0</v>
      </c>
      <c r="FF135" s="55">
        <f t="shared" si="147"/>
        <v>0</v>
      </c>
      <c r="FG135" s="55">
        <f t="shared" si="147"/>
        <v>0</v>
      </c>
      <c r="FH135" s="55">
        <f t="shared" si="147"/>
        <v>0</v>
      </c>
      <c r="FI135" s="55">
        <f t="shared" si="147"/>
        <v>0</v>
      </c>
      <c r="FJ135" s="55">
        <f t="shared" si="147"/>
        <v>0</v>
      </c>
      <c r="FK135" s="55">
        <f t="shared" si="147"/>
        <v>0</v>
      </c>
      <c r="FL135" s="55">
        <f t="shared" si="119"/>
        <v>0</v>
      </c>
      <c r="FM135" s="55">
        <f t="shared" si="119"/>
        <v>0</v>
      </c>
      <c r="FN135" s="55">
        <f t="shared" si="119"/>
        <v>0</v>
      </c>
      <c r="FO135" s="55">
        <f t="shared" si="119"/>
        <v>0</v>
      </c>
      <c r="FP135" s="55">
        <f t="shared" si="119"/>
        <v>0</v>
      </c>
      <c r="FQ135" s="55">
        <f t="shared" si="119"/>
        <v>0</v>
      </c>
      <c r="FR135" s="55">
        <f t="shared" si="119"/>
        <v>0</v>
      </c>
      <c r="FS135" s="55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2">
        <v>30600014</v>
      </c>
      <c r="B136" s="100" t="s">
        <v>225</v>
      </c>
      <c r="C136" s="30" t="s">
        <v>143</v>
      </c>
      <c r="D136" s="5"/>
      <c r="E136" s="22">
        <v>5.53</v>
      </c>
      <c r="F136" s="23">
        <f t="shared" si="124"/>
        <v>0</v>
      </c>
      <c r="G136" s="44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8">
        <v>30600014</v>
      </c>
      <c r="DF136" s="100" t="s">
        <v>225</v>
      </c>
      <c r="DG136" s="30" t="s">
        <v>143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5">
        <f t="shared" si="123"/>
        <v>0</v>
      </c>
      <c r="EG136" s="55">
        <f t="shared" si="123"/>
        <v>0</v>
      </c>
      <c r="EH136" s="55">
        <f t="shared" si="123"/>
        <v>0</v>
      </c>
      <c r="EI136" s="55">
        <f t="shared" si="123"/>
        <v>0</v>
      </c>
      <c r="EJ136" s="55">
        <f t="shared" si="123"/>
        <v>0</v>
      </c>
      <c r="EK136" s="55">
        <f t="shared" si="122"/>
        <v>0</v>
      </c>
      <c r="EL136" s="55">
        <f t="shared" si="122"/>
        <v>0</v>
      </c>
      <c r="EM136" s="55">
        <f t="shared" si="122"/>
        <v>0</v>
      </c>
      <c r="EN136" s="55">
        <f t="shared" si="122"/>
        <v>0</v>
      </c>
      <c r="EO136" s="55">
        <f t="shared" si="122"/>
        <v>0</v>
      </c>
      <c r="EP136" s="55">
        <f t="shared" si="122"/>
        <v>0</v>
      </c>
      <c r="EQ136" s="55">
        <f t="shared" si="122"/>
        <v>0</v>
      </c>
      <c r="ER136" s="55">
        <f t="shared" si="122"/>
        <v>0</v>
      </c>
      <c r="ES136" s="55">
        <f t="shared" si="122"/>
        <v>0</v>
      </c>
      <c r="ET136" s="55">
        <f t="shared" si="122"/>
        <v>0</v>
      </c>
      <c r="EU136" s="55">
        <f t="shared" si="122"/>
        <v>0</v>
      </c>
      <c r="EV136" s="55">
        <f t="shared" si="122"/>
        <v>0</v>
      </c>
      <c r="EW136" s="55">
        <f t="shared" si="122"/>
        <v>0</v>
      </c>
      <c r="EX136" s="55">
        <f t="shared" si="122"/>
        <v>0</v>
      </c>
      <c r="EY136" s="55">
        <f t="shared" si="122"/>
        <v>0</v>
      </c>
      <c r="EZ136" s="55">
        <f t="shared" si="122"/>
        <v>0</v>
      </c>
      <c r="FA136" s="55">
        <f t="shared" si="147"/>
        <v>0</v>
      </c>
      <c r="FB136" s="55">
        <f t="shared" si="147"/>
        <v>0</v>
      </c>
      <c r="FC136" s="55">
        <f t="shared" si="147"/>
        <v>0</v>
      </c>
      <c r="FD136" s="55">
        <f t="shared" si="147"/>
        <v>0</v>
      </c>
      <c r="FE136" s="55">
        <f t="shared" si="147"/>
        <v>0</v>
      </c>
      <c r="FF136" s="55">
        <f t="shared" si="147"/>
        <v>0</v>
      </c>
      <c r="FG136" s="55">
        <f t="shared" si="147"/>
        <v>0</v>
      </c>
      <c r="FH136" s="55">
        <f t="shared" si="147"/>
        <v>0</v>
      </c>
      <c r="FI136" s="55">
        <f t="shared" si="147"/>
        <v>0</v>
      </c>
      <c r="FJ136" s="55">
        <f t="shared" si="147"/>
        <v>0</v>
      </c>
      <c r="FK136" s="55">
        <f t="shared" si="147"/>
        <v>0</v>
      </c>
      <c r="FL136" s="55">
        <f t="shared" si="119"/>
        <v>0</v>
      </c>
      <c r="FM136" s="55">
        <f t="shared" si="119"/>
        <v>0</v>
      </c>
      <c r="FN136" s="55">
        <f t="shared" si="119"/>
        <v>0</v>
      </c>
      <c r="FO136" s="55">
        <f t="shared" si="119"/>
        <v>0</v>
      </c>
      <c r="FP136" s="55">
        <f t="shared" si="119"/>
        <v>0</v>
      </c>
      <c r="FQ136" s="55">
        <f t="shared" si="119"/>
        <v>0</v>
      </c>
      <c r="FR136" s="55">
        <f t="shared" si="119"/>
        <v>0</v>
      </c>
      <c r="FS136" s="55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2">
        <v>30600012</v>
      </c>
      <c r="B137" s="101"/>
      <c r="C137" s="30" t="s">
        <v>226</v>
      </c>
      <c r="D137" s="5"/>
      <c r="E137" s="22">
        <v>5.53</v>
      </c>
      <c r="F137" s="23">
        <f t="shared" si="124"/>
        <v>0</v>
      </c>
      <c r="G137" s="44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8">
        <v>30600012</v>
      </c>
      <c r="DF137" s="101"/>
      <c r="DG137" s="30" t="s">
        <v>226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5">
        <f t="shared" si="123"/>
        <v>0</v>
      </c>
      <c r="EG137" s="55">
        <f t="shared" si="123"/>
        <v>0</v>
      </c>
      <c r="EH137" s="55">
        <f t="shared" si="123"/>
        <v>0</v>
      </c>
      <c r="EI137" s="55">
        <f t="shared" si="123"/>
        <v>0</v>
      </c>
      <c r="EJ137" s="55">
        <f t="shared" si="123"/>
        <v>0</v>
      </c>
      <c r="EK137" s="55">
        <f t="shared" si="122"/>
        <v>0</v>
      </c>
      <c r="EL137" s="55">
        <f t="shared" si="122"/>
        <v>0</v>
      </c>
      <c r="EM137" s="55">
        <f t="shared" si="122"/>
        <v>0</v>
      </c>
      <c r="EN137" s="55">
        <f t="shared" si="122"/>
        <v>0</v>
      </c>
      <c r="EO137" s="55">
        <f t="shared" si="122"/>
        <v>0</v>
      </c>
      <c r="EP137" s="55">
        <f t="shared" si="122"/>
        <v>0</v>
      </c>
      <c r="EQ137" s="55">
        <f t="shared" si="122"/>
        <v>0</v>
      </c>
      <c r="ER137" s="55">
        <f t="shared" si="122"/>
        <v>0</v>
      </c>
      <c r="ES137" s="55">
        <f t="shared" si="122"/>
        <v>0</v>
      </c>
      <c r="ET137" s="55">
        <f t="shared" si="122"/>
        <v>0</v>
      </c>
      <c r="EU137" s="55">
        <f t="shared" si="122"/>
        <v>0</v>
      </c>
      <c r="EV137" s="55">
        <f t="shared" si="122"/>
        <v>0</v>
      </c>
      <c r="EW137" s="55">
        <f t="shared" si="122"/>
        <v>0</v>
      </c>
      <c r="EX137" s="55">
        <f t="shared" si="122"/>
        <v>0</v>
      </c>
      <c r="EY137" s="55">
        <f t="shared" si="122"/>
        <v>0</v>
      </c>
      <c r="EZ137" s="55">
        <f t="shared" si="122"/>
        <v>0</v>
      </c>
      <c r="FA137" s="55">
        <f t="shared" si="147"/>
        <v>0</v>
      </c>
      <c r="FB137" s="55">
        <f t="shared" si="147"/>
        <v>0</v>
      </c>
      <c r="FC137" s="55">
        <f t="shared" si="147"/>
        <v>0</v>
      </c>
      <c r="FD137" s="55">
        <f t="shared" si="147"/>
        <v>0</v>
      </c>
      <c r="FE137" s="55">
        <f t="shared" si="147"/>
        <v>0</v>
      </c>
      <c r="FF137" s="55">
        <f t="shared" si="147"/>
        <v>0</v>
      </c>
      <c r="FG137" s="55">
        <f t="shared" si="147"/>
        <v>0</v>
      </c>
      <c r="FH137" s="55">
        <f t="shared" si="147"/>
        <v>0</v>
      </c>
      <c r="FI137" s="55">
        <f t="shared" si="147"/>
        <v>0</v>
      </c>
      <c r="FJ137" s="55">
        <f t="shared" si="147"/>
        <v>0</v>
      </c>
      <c r="FK137" s="55">
        <f t="shared" si="147"/>
        <v>0</v>
      </c>
      <c r="FL137" s="55">
        <f t="shared" si="119"/>
        <v>0</v>
      </c>
      <c r="FM137" s="55">
        <f t="shared" si="119"/>
        <v>0</v>
      </c>
      <c r="FN137" s="55">
        <f t="shared" si="119"/>
        <v>0</v>
      </c>
      <c r="FO137" s="55">
        <f t="shared" si="119"/>
        <v>0</v>
      </c>
      <c r="FP137" s="55">
        <f t="shared" si="119"/>
        <v>0</v>
      </c>
      <c r="FQ137" s="55">
        <f t="shared" si="119"/>
        <v>0</v>
      </c>
      <c r="FR137" s="55">
        <f t="shared" si="119"/>
        <v>0</v>
      </c>
      <c r="FS137" s="55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2">
        <v>30600011</v>
      </c>
      <c r="B138" s="101"/>
      <c r="C138" s="30" t="s">
        <v>166</v>
      </c>
      <c r="D138" s="5"/>
      <c r="E138" s="22">
        <v>5.53</v>
      </c>
      <c r="F138" s="23">
        <f t="shared" si="124"/>
        <v>0</v>
      </c>
      <c r="G138" s="44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8">
        <v>30600011</v>
      </c>
      <c r="DF138" s="101"/>
      <c r="DG138" s="30" t="s">
        <v>166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5">
        <f t="shared" si="123"/>
        <v>0</v>
      </c>
      <c r="EG138" s="55">
        <f t="shared" si="123"/>
        <v>0</v>
      </c>
      <c r="EH138" s="55">
        <f t="shared" si="123"/>
        <v>0</v>
      </c>
      <c r="EI138" s="55">
        <f t="shared" si="123"/>
        <v>0</v>
      </c>
      <c r="EJ138" s="55">
        <f t="shared" si="123"/>
        <v>0</v>
      </c>
      <c r="EK138" s="55">
        <f t="shared" si="122"/>
        <v>0</v>
      </c>
      <c r="EL138" s="55">
        <f t="shared" si="122"/>
        <v>0</v>
      </c>
      <c r="EM138" s="55">
        <f t="shared" si="122"/>
        <v>0</v>
      </c>
      <c r="EN138" s="55">
        <f t="shared" si="122"/>
        <v>0</v>
      </c>
      <c r="EO138" s="55">
        <f t="shared" si="122"/>
        <v>0</v>
      </c>
      <c r="EP138" s="55">
        <f t="shared" si="122"/>
        <v>0</v>
      </c>
      <c r="EQ138" s="55">
        <f t="shared" si="122"/>
        <v>0</v>
      </c>
      <c r="ER138" s="55">
        <f t="shared" si="122"/>
        <v>0</v>
      </c>
      <c r="ES138" s="55">
        <f t="shared" si="122"/>
        <v>0</v>
      </c>
      <c r="ET138" s="55">
        <f t="shared" si="122"/>
        <v>0</v>
      </c>
      <c r="EU138" s="55">
        <f t="shared" si="122"/>
        <v>0</v>
      </c>
      <c r="EV138" s="55">
        <f t="shared" si="122"/>
        <v>0</v>
      </c>
      <c r="EW138" s="55">
        <f t="shared" si="122"/>
        <v>0</v>
      </c>
      <c r="EX138" s="55">
        <f t="shared" si="122"/>
        <v>0</v>
      </c>
      <c r="EY138" s="55">
        <f t="shared" si="122"/>
        <v>0</v>
      </c>
      <c r="EZ138" s="55">
        <f t="shared" si="122"/>
        <v>0</v>
      </c>
      <c r="FA138" s="55">
        <f t="shared" si="147"/>
        <v>0</v>
      </c>
      <c r="FB138" s="55">
        <f t="shared" si="147"/>
        <v>0</v>
      </c>
      <c r="FC138" s="55">
        <f t="shared" si="147"/>
        <v>0</v>
      </c>
      <c r="FD138" s="55">
        <f t="shared" si="147"/>
        <v>0</v>
      </c>
      <c r="FE138" s="55">
        <f t="shared" si="147"/>
        <v>0</v>
      </c>
      <c r="FF138" s="55">
        <f t="shared" si="147"/>
        <v>0</v>
      </c>
      <c r="FG138" s="55">
        <f t="shared" si="147"/>
        <v>0</v>
      </c>
      <c r="FH138" s="55">
        <f t="shared" si="147"/>
        <v>0</v>
      </c>
      <c r="FI138" s="55">
        <f t="shared" si="147"/>
        <v>0</v>
      </c>
      <c r="FJ138" s="55">
        <f t="shared" si="147"/>
        <v>0</v>
      </c>
      <c r="FK138" s="55">
        <f t="shared" si="147"/>
        <v>0</v>
      </c>
      <c r="FL138" s="55">
        <f t="shared" si="119"/>
        <v>0</v>
      </c>
      <c r="FM138" s="55">
        <f t="shared" si="119"/>
        <v>0</v>
      </c>
      <c r="FN138" s="55">
        <f t="shared" si="119"/>
        <v>0</v>
      </c>
      <c r="FO138" s="55">
        <f t="shared" si="119"/>
        <v>0</v>
      </c>
      <c r="FP138" s="55">
        <f t="shared" si="119"/>
        <v>0</v>
      </c>
      <c r="FQ138" s="55">
        <f t="shared" si="119"/>
        <v>0</v>
      </c>
      <c r="FR138" s="55">
        <f t="shared" si="119"/>
        <v>0</v>
      </c>
      <c r="FS138" s="55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2">
        <v>30600013</v>
      </c>
      <c r="B139" s="102"/>
      <c r="C139" s="30" t="s">
        <v>227</v>
      </c>
      <c r="D139" s="5"/>
      <c r="E139" s="22">
        <v>5.53</v>
      </c>
      <c r="F139" s="23">
        <f t="shared" si="124"/>
        <v>0</v>
      </c>
      <c r="G139" s="44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8">
        <v>30600013</v>
      </c>
      <c r="DF139" s="102"/>
      <c r="DG139" s="30" t="s">
        <v>227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5">
        <f t="shared" si="123"/>
        <v>0</v>
      </c>
      <c r="EG139" s="55">
        <f t="shared" si="123"/>
        <v>0</v>
      </c>
      <c r="EH139" s="55">
        <f t="shared" si="123"/>
        <v>0</v>
      </c>
      <c r="EI139" s="55">
        <f t="shared" si="123"/>
        <v>0</v>
      </c>
      <c r="EJ139" s="55">
        <f t="shared" si="123"/>
        <v>0</v>
      </c>
      <c r="EK139" s="55">
        <f t="shared" si="122"/>
        <v>0</v>
      </c>
      <c r="EL139" s="55">
        <f t="shared" si="122"/>
        <v>0</v>
      </c>
      <c r="EM139" s="55">
        <f t="shared" si="122"/>
        <v>0</v>
      </c>
      <c r="EN139" s="55">
        <f t="shared" si="122"/>
        <v>0</v>
      </c>
      <c r="EO139" s="55">
        <f t="shared" si="122"/>
        <v>0</v>
      </c>
      <c r="EP139" s="55">
        <f t="shared" si="122"/>
        <v>0</v>
      </c>
      <c r="EQ139" s="55">
        <f t="shared" si="122"/>
        <v>0</v>
      </c>
      <c r="ER139" s="55">
        <f t="shared" si="122"/>
        <v>0</v>
      </c>
      <c r="ES139" s="55">
        <f t="shared" si="122"/>
        <v>0</v>
      </c>
      <c r="ET139" s="55">
        <f t="shared" si="122"/>
        <v>0</v>
      </c>
      <c r="EU139" s="55">
        <f t="shared" si="122"/>
        <v>0</v>
      </c>
      <c r="EV139" s="55">
        <f t="shared" si="122"/>
        <v>0</v>
      </c>
      <c r="EW139" s="55">
        <f t="shared" si="122"/>
        <v>0</v>
      </c>
      <c r="EX139" s="55">
        <f t="shared" si="122"/>
        <v>0</v>
      </c>
      <c r="EY139" s="55">
        <f t="shared" si="122"/>
        <v>0</v>
      </c>
      <c r="EZ139" s="55">
        <f t="shared" si="122"/>
        <v>0</v>
      </c>
      <c r="FA139" s="55">
        <f t="shared" si="147"/>
        <v>0</v>
      </c>
      <c r="FB139" s="55">
        <f t="shared" si="147"/>
        <v>0</v>
      </c>
      <c r="FC139" s="55">
        <f t="shared" si="147"/>
        <v>0</v>
      </c>
      <c r="FD139" s="55">
        <f t="shared" si="147"/>
        <v>0</v>
      </c>
      <c r="FE139" s="55">
        <f t="shared" si="147"/>
        <v>0</v>
      </c>
      <c r="FF139" s="55">
        <f t="shared" si="147"/>
        <v>0</v>
      </c>
      <c r="FG139" s="55">
        <f t="shared" si="147"/>
        <v>0</v>
      </c>
      <c r="FH139" s="55">
        <f t="shared" si="147"/>
        <v>0</v>
      </c>
      <c r="FI139" s="55">
        <f t="shared" si="147"/>
        <v>0</v>
      </c>
      <c r="FJ139" s="55">
        <f t="shared" si="147"/>
        <v>0</v>
      </c>
      <c r="FK139" s="55">
        <f t="shared" si="147"/>
        <v>0</v>
      </c>
      <c r="FL139" s="55">
        <f t="shared" si="119"/>
        <v>0</v>
      </c>
      <c r="FM139" s="55">
        <f t="shared" si="119"/>
        <v>0</v>
      </c>
      <c r="FN139" s="55">
        <f t="shared" si="119"/>
        <v>0</v>
      </c>
      <c r="FO139" s="55">
        <f t="shared" si="119"/>
        <v>0</v>
      </c>
      <c r="FP139" s="55">
        <f t="shared" si="119"/>
        <v>0</v>
      </c>
      <c r="FQ139" s="55">
        <f t="shared" si="119"/>
        <v>0</v>
      </c>
      <c r="FR139" s="55">
        <f t="shared" si="119"/>
        <v>0</v>
      </c>
      <c r="FS139" s="55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customHeight="1">
      <c r="A140" s="62">
        <v>30700017</v>
      </c>
      <c r="B140" s="31" t="s">
        <v>228</v>
      </c>
      <c r="C140" s="31" t="s">
        <v>229</v>
      </c>
      <c r="D140" s="5">
        <v>28</v>
      </c>
      <c r="E140" s="22">
        <v>4.8</v>
      </c>
      <c r="F140" s="23">
        <f t="shared" si="124"/>
        <v>134.4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134.4</v>
      </c>
      <c r="K140" s="23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0.26880000000000004</v>
      </c>
      <c r="O140" s="23">
        <f t="shared" si="129"/>
        <v>0.2</v>
      </c>
      <c r="P140" s="23">
        <f t="shared" si="130"/>
        <v>0</v>
      </c>
      <c r="Q140" s="7">
        <v>0.1</v>
      </c>
      <c r="R140" s="6">
        <f t="shared" si="131"/>
        <v>1.3440000000000001E-2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20"/>
        <v>0</v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>
        <f t="shared" si="120"/>
        <v>0</v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>
        <f t="shared" si="120"/>
        <v>0</v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8">
        <v>30700017</v>
      </c>
      <c r="DF140" s="31" t="s">
        <v>228</v>
      </c>
      <c r="DG140" s="31" t="s">
        <v>229</v>
      </c>
      <c r="DH140" s="5">
        <f t="shared" si="132"/>
        <v>57</v>
      </c>
      <c r="DI140" s="24">
        <v>4.8</v>
      </c>
      <c r="DJ140" s="23">
        <f t="shared" si="133"/>
        <v>273.59999999999997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273.59999999999997</v>
      </c>
      <c r="DO140" s="23">
        <f t="shared" si="138"/>
        <v>0</v>
      </c>
      <c r="DP140" s="23" t="str">
        <f t="shared" si="139"/>
        <v/>
      </c>
      <c r="DQ140" s="3">
        <v>0.2</v>
      </c>
      <c r="DR140" s="23">
        <f t="shared" si="140"/>
        <v>0.54720000000000002</v>
      </c>
      <c r="DS140" s="23" t="str">
        <f t="shared" si="141"/>
        <v/>
      </c>
      <c r="DT140" s="23">
        <f t="shared" si="142"/>
        <v>0</v>
      </c>
      <c r="DU140" s="7">
        <v>0.1</v>
      </c>
      <c r="DV140" s="6">
        <f t="shared" si="143"/>
        <v>2.7359999999999999E-2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5">
        <f t="shared" si="123"/>
        <v>0</v>
      </c>
      <c r="EG140" s="55">
        <f t="shared" si="123"/>
        <v>0</v>
      </c>
      <c r="EH140" s="55">
        <f t="shared" si="123"/>
        <v>0</v>
      </c>
      <c r="EI140" s="55">
        <f t="shared" si="123"/>
        <v>0</v>
      </c>
      <c r="EJ140" s="55">
        <f t="shared" si="123"/>
        <v>0</v>
      </c>
      <c r="EK140" s="55">
        <f t="shared" si="122"/>
        <v>0</v>
      </c>
      <c r="EL140" s="55">
        <f t="shared" si="122"/>
        <v>0</v>
      </c>
      <c r="EM140" s="55">
        <f t="shared" si="122"/>
        <v>0</v>
      </c>
      <c r="EN140" s="55">
        <f t="shared" si="122"/>
        <v>0</v>
      </c>
      <c r="EO140" s="55">
        <f t="shared" si="122"/>
        <v>0</v>
      </c>
      <c r="EP140" s="55">
        <f t="shared" si="122"/>
        <v>0</v>
      </c>
      <c r="EQ140" s="55">
        <f t="shared" si="122"/>
        <v>0</v>
      </c>
      <c r="ER140" s="55">
        <f t="shared" si="122"/>
        <v>0</v>
      </c>
      <c r="ES140" s="55">
        <f t="shared" si="122"/>
        <v>0</v>
      </c>
      <c r="ET140" s="55">
        <f t="shared" si="122"/>
        <v>0</v>
      </c>
      <c r="EU140" s="55">
        <f t="shared" si="122"/>
        <v>0</v>
      </c>
      <c r="EV140" s="55">
        <f t="shared" si="122"/>
        <v>0</v>
      </c>
      <c r="EW140" s="55">
        <f t="shared" si="122"/>
        <v>0</v>
      </c>
      <c r="EX140" s="55">
        <f t="shared" si="122"/>
        <v>0</v>
      </c>
      <c r="EY140" s="55">
        <f t="shared" si="122"/>
        <v>0</v>
      </c>
      <c r="EZ140" s="55">
        <f t="shared" si="122"/>
        <v>0</v>
      </c>
      <c r="FA140" s="55">
        <f t="shared" si="147"/>
        <v>0</v>
      </c>
      <c r="FB140" s="55">
        <f t="shared" si="147"/>
        <v>0</v>
      </c>
      <c r="FC140" s="55">
        <f t="shared" si="147"/>
        <v>0</v>
      </c>
      <c r="FD140" s="55">
        <f t="shared" si="147"/>
        <v>0</v>
      </c>
      <c r="FE140" s="55">
        <f t="shared" si="147"/>
        <v>0</v>
      </c>
      <c r="FF140" s="55">
        <f t="shared" si="147"/>
        <v>0</v>
      </c>
      <c r="FG140" s="55">
        <f t="shared" si="147"/>
        <v>0</v>
      </c>
      <c r="FH140" s="55">
        <f t="shared" si="147"/>
        <v>0</v>
      </c>
      <c r="FI140" s="55">
        <f t="shared" si="147"/>
        <v>0</v>
      </c>
      <c r="FJ140" s="55">
        <f t="shared" si="147"/>
        <v>0</v>
      </c>
      <c r="FK140" s="55">
        <f t="shared" si="147"/>
        <v>0</v>
      </c>
      <c r="FL140" s="55">
        <f t="shared" si="119"/>
        <v>0</v>
      </c>
      <c r="FM140" s="55">
        <f t="shared" si="119"/>
        <v>0</v>
      </c>
      <c r="FN140" s="55">
        <f t="shared" si="119"/>
        <v>0</v>
      </c>
      <c r="FO140" s="55">
        <f t="shared" si="119"/>
        <v>0</v>
      </c>
      <c r="FP140" s="55">
        <f t="shared" si="119"/>
        <v>0</v>
      </c>
      <c r="FQ140" s="55">
        <f t="shared" si="119"/>
        <v>0</v>
      </c>
      <c r="FR140" s="55">
        <f t="shared" si="119"/>
        <v>0</v>
      </c>
      <c r="FS140" s="55">
        <f t="shared" si="107"/>
        <v>0</v>
      </c>
      <c r="FT140" s="4">
        <f t="shared" si="121"/>
        <v>0</v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>
        <f t="shared" si="121"/>
        <v>0</v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>
        <f t="shared" si="121"/>
        <v>0</v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customHeight="1">
      <c r="A141" s="62">
        <v>30700016</v>
      </c>
      <c r="B141" s="31" t="s">
        <v>230</v>
      </c>
      <c r="C141" s="31" t="s">
        <v>231</v>
      </c>
      <c r="D141" s="5">
        <v>4</v>
      </c>
      <c r="E141" s="22">
        <v>7.69</v>
      </c>
      <c r="F141" s="23">
        <f t="shared" si="124"/>
        <v>30.76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30.76</v>
      </c>
      <c r="K141" s="23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6.1520000000000012E-2</v>
      </c>
      <c r="O141" s="23">
        <f t="shared" si="129"/>
        <v>0.2</v>
      </c>
      <c r="P141" s="23">
        <f t="shared" si="130"/>
        <v>0</v>
      </c>
      <c r="Q141" s="7">
        <v>0.1</v>
      </c>
      <c r="R141" s="6">
        <f t="shared" si="131"/>
        <v>3.0760000000000006E-3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>
        <f t="shared" si="120"/>
        <v>0</v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>
        <f t="shared" si="120"/>
        <v>0</v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>
        <f t="shared" si="120"/>
        <v>0</v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8">
        <v>30700016</v>
      </c>
      <c r="DF141" s="31" t="s">
        <v>230</v>
      </c>
      <c r="DG141" s="31" t="s">
        <v>231</v>
      </c>
      <c r="DH141" s="5">
        <f t="shared" si="132"/>
        <v>4</v>
      </c>
      <c r="DI141" s="24">
        <v>7.69</v>
      </c>
      <c r="DJ141" s="23">
        <f t="shared" si="133"/>
        <v>30.76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30.76</v>
      </c>
      <c r="DO141" s="23">
        <f t="shared" si="138"/>
        <v>0</v>
      </c>
      <c r="DP141" s="23" t="str">
        <f t="shared" si="139"/>
        <v/>
      </c>
      <c r="DQ141" s="3">
        <v>0.2</v>
      </c>
      <c r="DR141" s="23">
        <f t="shared" si="140"/>
        <v>6.1520000000000012E-2</v>
      </c>
      <c r="DS141" s="23" t="str">
        <f t="shared" si="141"/>
        <v/>
      </c>
      <c r="DT141" s="23">
        <f t="shared" si="142"/>
        <v>0</v>
      </c>
      <c r="DU141" s="7">
        <v>0.1</v>
      </c>
      <c r="DV141" s="6">
        <f t="shared" si="143"/>
        <v>3.0760000000000006E-3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5">
        <f t="shared" si="123"/>
        <v>0</v>
      </c>
      <c r="EG141" s="55">
        <f t="shared" si="123"/>
        <v>0</v>
      </c>
      <c r="EH141" s="55">
        <f t="shared" si="123"/>
        <v>0</v>
      </c>
      <c r="EI141" s="55">
        <f t="shared" si="123"/>
        <v>0</v>
      </c>
      <c r="EJ141" s="55">
        <f t="shared" si="123"/>
        <v>0</v>
      </c>
      <c r="EK141" s="55">
        <f t="shared" si="122"/>
        <v>0</v>
      </c>
      <c r="EL141" s="55">
        <f t="shared" si="122"/>
        <v>0</v>
      </c>
      <c r="EM141" s="55">
        <f t="shared" si="122"/>
        <v>0</v>
      </c>
      <c r="EN141" s="55">
        <f t="shared" si="122"/>
        <v>0</v>
      </c>
      <c r="EO141" s="55">
        <f t="shared" si="122"/>
        <v>0</v>
      </c>
      <c r="EP141" s="55">
        <f t="shared" si="122"/>
        <v>0</v>
      </c>
      <c r="EQ141" s="55">
        <f t="shared" si="122"/>
        <v>0</v>
      </c>
      <c r="ER141" s="55">
        <f t="shared" si="122"/>
        <v>0</v>
      </c>
      <c r="ES141" s="55">
        <f t="shared" si="122"/>
        <v>0</v>
      </c>
      <c r="ET141" s="55">
        <f t="shared" si="122"/>
        <v>0</v>
      </c>
      <c r="EU141" s="55">
        <f t="shared" si="122"/>
        <v>0</v>
      </c>
      <c r="EV141" s="55">
        <f t="shared" si="122"/>
        <v>0</v>
      </c>
      <c r="EW141" s="55">
        <f t="shared" si="122"/>
        <v>0</v>
      </c>
      <c r="EX141" s="55">
        <f t="shared" si="122"/>
        <v>0</v>
      </c>
      <c r="EY141" s="55">
        <f t="shared" si="122"/>
        <v>0</v>
      </c>
      <c r="EZ141" s="55">
        <f t="shared" si="122"/>
        <v>0</v>
      </c>
      <c r="FA141" s="55">
        <f t="shared" si="147"/>
        <v>0</v>
      </c>
      <c r="FB141" s="55">
        <f t="shared" si="147"/>
        <v>0</v>
      </c>
      <c r="FC141" s="55">
        <f t="shared" si="147"/>
        <v>0</v>
      </c>
      <c r="FD141" s="55">
        <f t="shared" si="147"/>
        <v>0</v>
      </c>
      <c r="FE141" s="55">
        <f t="shared" si="147"/>
        <v>0</v>
      </c>
      <c r="FF141" s="55">
        <f t="shared" si="147"/>
        <v>0</v>
      </c>
      <c r="FG141" s="55">
        <f t="shared" si="147"/>
        <v>0</v>
      </c>
      <c r="FH141" s="55">
        <f t="shared" si="147"/>
        <v>0</v>
      </c>
      <c r="FI141" s="55">
        <f t="shared" si="147"/>
        <v>0</v>
      </c>
      <c r="FJ141" s="55">
        <f t="shared" si="147"/>
        <v>0</v>
      </c>
      <c r="FK141" s="55">
        <f t="shared" si="147"/>
        <v>0</v>
      </c>
      <c r="FL141" s="55">
        <f t="shared" si="119"/>
        <v>0</v>
      </c>
      <c r="FM141" s="55">
        <f t="shared" si="119"/>
        <v>0</v>
      </c>
      <c r="FN141" s="55">
        <f t="shared" si="119"/>
        <v>0</v>
      </c>
      <c r="FO141" s="55">
        <f t="shared" si="119"/>
        <v>0</v>
      </c>
      <c r="FP141" s="55">
        <f t="shared" si="119"/>
        <v>0</v>
      </c>
      <c r="FQ141" s="55">
        <f t="shared" si="119"/>
        <v>0</v>
      </c>
      <c r="FR141" s="55">
        <f t="shared" si="119"/>
        <v>0</v>
      </c>
      <c r="FS141" s="55">
        <f t="shared" si="107"/>
        <v>0</v>
      </c>
      <c r="FT141" s="4">
        <f t="shared" si="121"/>
        <v>0</v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>
        <f t="shared" si="121"/>
        <v>0</v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>
        <f t="shared" si="121"/>
        <v>0</v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customHeight="1">
      <c r="A142" s="62">
        <v>30700014</v>
      </c>
      <c r="B142" s="31" t="s">
        <v>232</v>
      </c>
      <c r="C142" s="31" t="s">
        <v>233</v>
      </c>
      <c r="D142" s="5">
        <v>89</v>
      </c>
      <c r="E142" s="22">
        <v>6.4</v>
      </c>
      <c r="F142" s="23">
        <f t="shared" si="124"/>
        <v>569.6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569.6</v>
      </c>
      <c r="K142" s="23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1.1392000000000002</v>
      </c>
      <c r="O142" s="23">
        <f t="shared" si="129"/>
        <v>0.2</v>
      </c>
      <c r="P142" s="23">
        <f t="shared" si="130"/>
        <v>0</v>
      </c>
      <c r="Q142" s="7">
        <v>0.1</v>
      </c>
      <c r="R142" s="6">
        <f t="shared" si="131"/>
        <v>5.6960000000000011E-2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>
        <f t="shared" si="120"/>
        <v>0</v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>
        <f t="shared" si="120"/>
        <v>0</v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>
        <f t="shared" si="120"/>
        <v>0</v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8">
        <v>30700014</v>
      </c>
      <c r="DF142" s="31" t="s">
        <v>232</v>
      </c>
      <c r="DG142" s="31" t="s">
        <v>233</v>
      </c>
      <c r="DH142" s="5">
        <f t="shared" si="132"/>
        <v>179</v>
      </c>
      <c r="DI142" s="24">
        <v>6.4</v>
      </c>
      <c r="DJ142" s="23">
        <f t="shared" si="133"/>
        <v>1145.6000000000001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1145.6000000000001</v>
      </c>
      <c r="DO142" s="23">
        <f t="shared" si="138"/>
        <v>0</v>
      </c>
      <c r="DP142" s="23" t="str">
        <f t="shared" si="139"/>
        <v/>
      </c>
      <c r="DQ142" s="3">
        <v>0.2</v>
      </c>
      <c r="DR142" s="23">
        <f t="shared" si="140"/>
        <v>2.2912000000000003</v>
      </c>
      <c r="DS142" s="23" t="str">
        <f t="shared" si="141"/>
        <v/>
      </c>
      <c r="DT142" s="23">
        <f t="shared" si="142"/>
        <v>0</v>
      </c>
      <c r="DU142" s="7">
        <v>0.1</v>
      </c>
      <c r="DV142" s="6">
        <f t="shared" si="143"/>
        <v>0.11456000000000002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5">
        <f t="shared" si="123"/>
        <v>0</v>
      </c>
      <c r="EG142" s="55">
        <f t="shared" si="123"/>
        <v>0</v>
      </c>
      <c r="EH142" s="55">
        <f t="shared" si="123"/>
        <v>0</v>
      </c>
      <c r="EI142" s="55">
        <f t="shared" si="123"/>
        <v>0</v>
      </c>
      <c r="EJ142" s="55">
        <f t="shared" si="123"/>
        <v>0</v>
      </c>
      <c r="EK142" s="55">
        <f t="shared" si="122"/>
        <v>0</v>
      </c>
      <c r="EL142" s="55">
        <f t="shared" si="122"/>
        <v>0</v>
      </c>
      <c r="EM142" s="55">
        <f t="shared" si="122"/>
        <v>0</v>
      </c>
      <c r="EN142" s="55">
        <f t="shared" si="122"/>
        <v>0</v>
      </c>
      <c r="EO142" s="55">
        <f t="shared" si="122"/>
        <v>0</v>
      </c>
      <c r="EP142" s="55">
        <f t="shared" si="122"/>
        <v>0</v>
      </c>
      <c r="EQ142" s="55">
        <f t="shared" si="122"/>
        <v>0</v>
      </c>
      <c r="ER142" s="55">
        <f t="shared" si="122"/>
        <v>0</v>
      </c>
      <c r="ES142" s="55">
        <f t="shared" si="122"/>
        <v>0</v>
      </c>
      <c r="ET142" s="55">
        <f t="shared" si="122"/>
        <v>0</v>
      </c>
      <c r="EU142" s="55">
        <f t="shared" si="122"/>
        <v>0</v>
      </c>
      <c r="EV142" s="55">
        <f t="shared" si="122"/>
        <v>0</v>
      </c>
      <c r="EW142" s="55">
        <f t="shared" si="122"/>
        <v>0</v>
      </c>
      <c r="EX142" s="55">
        <f t="shared" si="122"/>
        <v>0</v>
      </c>
      <c r="EY142" s="55">
        <f t="shared" si="122"/>
        <v>0</v>
      </c>
      <c r="EZ142" s="55">
        <f t="shared" si="122"/>
        <v>0</v>
      </c>
      <c r="FA142" s="55">
        <f t="shared" si="147"/>
        <v>0</v>
      </c>
      <c r="FB142" s="55">
        <f t="shared" si="147"/>
        <v>0</v>
      </c>
      <c r="FC142" s="55">
        <f t="shared" si="147"/>
        <v>0</v>
      </c>
      <c r="FD142" s="55">
        <f t="shared" si="147"/>
        <v>0</v>
      </c>
      <c r="FE142" s="55">
        <f t="shared" si="147"/>
        <v>0</v>
      </c>
      <c r="FF142" s="55">
        <f t="shared" si="147"/>
        <v>0</v>
      </c>
      <c r="FG142" s="55">
        <f t="shared" si="147"/>
        <v>0</v>
      </c>
      <c r="FH142" s="55">
        <f t="shared" si="147"/>
        <v>0</v>
      </c>
      <c r="FI142" s="55">
        <f t="shared" si="147"/>
        <v>0</v>
      </c>
      <c r="FJ142" s="55">
        <f t="shared" si="147"/>
        <v>0</v>
      </c>
      <c r="FK142" s="55">
        <f t="shared" si="147"/>
        <v>0</v>
      </c>
      <c r="FL142" s="55">
        <f t="shared" si="119"/>
        <v>0</v>
      </c>
      <c r="FM142" s="55">
        <f t="shared" si="119"/>
        <v>0</v>
      </c>
      <c r="FN142" s="55">
        <f t="shared" si="119"/>
        <v>0</v>
      </c>
      <c r="FO142" s="55">
        <f t="shared" si="119"/>
        <v>0</v>
      </c>
      <c r="FP142" s="55">
        <f t="shared" si="119"/>
        <v>0</v>
      </c>
      <c r="FQ142" s="55">
        <f t="shared" si="119"/>
        <v>0</v>
      </c>
      <c r="FR142" s="55">
        <f t="shared" si="119"/>
        <v>0</v>
      </c>
      <c r="FS142" s="55">
        <f t="shared" si="107"/>
        <v>0</v>
      </c>
      <c r="FT142" s="4">
        <f t="shared" si="121"/>
        <v>0</v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>
        <f t="shared" si="121"/>
        <v>0</v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>
        <f t="shared" si="121"/>
        <v>0</v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2">
        <v>30700013</v>
      </c>
      <c r="B143" s="31" t="s">
        <v>234</v>
      </c>
      <c r="C143" s="31" t="s">
        <v>235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8">
        <v>30700013</v>
      </c>
      <c r="DF143" s="31" t="s">
        <v>234</v>
      </c>
      <c r="DG143" s="31" t="s">
        <v>235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5">
        <f t="shared" si="123"/>
        <v>0</v>
      </c>
      <c r="EG143" s="55">
        <f t="shared" si="123"/>
        <v>0</v>
      </c>
      <c r="EH143" s="55">
        <f t="shared" si="123"/>
        <v>0</v>
      </c>
      <c r="EI143" s="55">
        <f t="shared" si="123"/>
        <v>0</v>
      </c>
      <c r="EJ143" s="55">
        <f t="shared" si="123"/>
        <v>0</v>
      </c>
      <c r="EK143" s="55">
        <f t="shared" si="122"/>
        <v>0</v>
      </c>
      <c r="EL143" s="55">
        <f t="shared" si="122"/>
        <v>0</v>
      </c>
      <c r="EM143" s="55">
        <f t="shared" si="122"/>
        <v>0</v>
      </c>
      <c r="EN143" s="55">
        <f t="shared" si="122"/>
        <v>0</v>
      </c>
      <c r="EO143" s="55">
        <f t="shared" si="122"/>
        <v>0</v>
      </c>
      <c r="EP143" s="55">
        <f t="shared" si="122"/>
        <v>0</v>
      </c>
      <c r="EQ143" s="55">
        <f t="shared" si="122"/>
        <v>0</v>
      </c>
      <c r="ER143" s="55">
        <f t="shared" si="122"/>
        <v>0</v>
      </c>
      <c r="ES143" s="55">
        <f t="shared" si="122"/>
        <v>0</v>
      </c>
      <c r="ET143" s="55">
        <f t="shared" si="122"/>
        <v>0</v>
      </c>
      <c r="EU143" s="55">
        <f t="shared" si="122"/>
        <v>0</v>
      </c>
      <c r="EV143" s="55">
        <f t="shared" si="122"/>
        <v>0</v>
      </c>
      <c r="EW143" s="55">
        <f t="shared" si="122"/>
        <v>0</v>
      </c>
      <c r="EX143" s="55">
        <f t="shared" si="122"/>
        <v>0</v>
      </c>
      <c r="EY143" s="55">
        <f t="shared" si="122"/>
        <v>0</v>
      </c>
      <c r="EZ143" s="55">
        <f t="shared" si="122"/>
        <v>0</v>
      </c>
      <c r="FA143" s="55">
        <f t="shared" si="147"/>
        <v>0</v>
      </c>
      <c r="FB143" s="55">
        <f t="shared" si="147"/>
        <v>0</v>
      </c>
      <c r="FC143" s="55">
        <f t="shared" si="147"/>
        <v>0</v>
      </c>
      <c r="FD143" s="55">
        <f t="shared" si="147"/>
        <v>0</v>
      </c>
      <c r="FE143" s="55">
        <f t="shared" si="147"/>
        <v>0</v>
      </c>
      <c r="FF143" s="55">
        <f t="shared" si="147"/>
        <v>0</v>
      </c>
      <c r="FG143" s="55">
        <f t="shared" si="147"/>
        <v>0</v>
      </c>
      <c r="FH143" s="55">
        <f t="shared" si="147"/>
        <v>0</v>
      </c>
      <c r="FI143" s="55">
        <f t="shared" si="147"/>
        <v>0</v>
      </c>
      <c r="FJ143" s="55">
        <f t="shared" si="147"/>
        <v>0</v>
      </c>
      <c r="FK143" s="55">
        <f t="shared" si="147"/>
        <v>0</v>
      </c>
      <c r="FL143" s="55">
        <f t="shared" si="119"/>
        <v>0</v>
      </c>
      <c r="FM143" s="55">
        <f t="shared" si="119"/>
        <v>0</v>
      </c>
      <c r="FN143" s="55">
        <f t="shared" si="119"/>
        <v>0</v>
      </c>
      <c r="FO143" s="55">
        <f t="shared" si="119"/>
        <v>0</v>
      </c>
      <c r="FP143" s="55">
        <f t="shared" si="119"/>
        <v>0</v>
      </c>
      <c r="FQ143" s="55">
        <f t="shared" si="119"/>
        <v>0</v>
      </c>
      <c r="FR143" s="55">
        <f t="shared" si="119"/>
        <v>0</v>
      </c>
      <c r="FS143" s="55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2">
        <v>30700015</v>
      </c>
      <c r="B144" s="31" t="s">
        <v>236</v>
      </c>
      <c r="C144" s="31" t="s">
        <v>237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8">
        <v>30700015</v>
      </c>
      <c r="DF144" s="31" t="s">
        <v>236</v>
      </c>
      <c r="DG144" s="31" t="s">
        <v>237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5">
        <f t="shared" si="123"/>
        <v>0</v>
      </c>
      <c r="EG144" s="55">
        <f t="shared" si="123"/>
        <v>0</v>
      </c>
      <c r="EH144" s="55">
        <f t="shared" si="123"/>
        <v>0</v>
      </c>
      <c r="EI144" s="55">
        <f t="shared" si="123"/>
        <v>0</v>
      </c>
      <c r="EJ144" s="55">
        <f t="shared" si="123"/>
        <v>0</v>
      </c>
      <c r="EK144" s="55">
        <f t="shared" si="122"/>
        <v>0</v>
      </c>
      <c r="EL144" s="55">
        <f t="shared" si="122"/>
        <v>0</v>
      </c>
      <c r="EM144" s="55">
        <f t="shared" si="122"/>
        <v>0</v>
      </c>
      <c r="EN144" s="55">
        <f t="shared" si="122"/>
        <v>0</v>
      </c>
      <c r="EO144" s="55">
        <f t="shared" si="122"/>
        <v>0</v>
      </c>
      <c r="EP144" s="55">
        <f t="shared" si="122"/>
        <v>0</v>
      </c>
      <c r="EQ144" s="55">
        <f t="shared" si="122"/>
        <v>0</v>
      </c>
      <c r="ER144" s="55">
        <f t="shared" si="122"/>
        <v>0</v>
      </c>
      <c r="ES144" s="55">
        <f t="shared" si="122"/>
        <v>0</v>
      </c>
      <c r="ET144" s="55">
        <f t="shared" si="122"/>
        <v>0</v>
      </c>
      <c r="EU144" s="55">
        <f t="shared" si="122"/>
        <v>0</v>
      </c>
      <c r="EV144" s="55">
        <f t="shared" si="122"/>
        <v>0</v>
      </c>
      <c r="EW144" s="55">
        <f t="shared" si="122"/>
        <v>0</v>
      </c>
      <c r="EX144" s="55">
        <f t="shared" si="122"/>
        <v>0</v>
      </c>
      <c r="EY144" s="55">
        <f t="shared" si="122"/>
        <v>0</v>
      </c>
      <c r="EZ144" s="55">
        <f t="shared" si="122"/>
        <v>0</v>
      </c>
      <c r="FA144" s="55">
        <f t="shared" si="147"/>
        <v>0</v>
      </c>
      <c r="FB144" s="55">
        <f t="shared" si="147"/>
        <v>0</v>
      </c>
      <c r="FC144" s="55">
        <f t="shared" si="147"/>
        <v>0</v>
      </c>
      <c r="FD144" s="55">
        <f t="shared" si="147"/>
        <v>0</v>
      </c>
      <c r="FE144" s="55">
        <f t="shared" si="147"/>
        <v>0</v>
      </c>
      <c r="FF144" s="55">
        <f t="shared" si="147"/>
        <v>0</v>
      </c>
      <c r="FG144" s="55">
        <f t="shared" si="147"/>
        <v>0</v>
      </c>
      <c r="FH144" s="55">
        <f t="shared" si="147"/>
        <v>0</v>
      </c>
      <c r="FI144" s="55">
        <f t="shared" si="147"/>
        <v>0</v>
      </c>
      <c r="FJ144" s="55">
        <f t="shared" si="147"/>
        <v>0</v>
      </c>
      <c r="FK144" s="55">
        <f t="shared" si="147"/>
        <v>0</v>
      </c>
      <c r="FL144" s="55">
        <f t="shared" si="119"/>
        <v>0</v>
      </c>
      <c r="FM144" s="55">
        <f t="shared" si="119"/>
        <v>0</v>
      </c>
      <c r="FN144" s="55">
        <f t="shared" si="119"/>
        <v>0</v>
      </c>
      <c r="FO144" s="55">
        <f t="shared" si="119"/>
        <v>0</v>
      </c>
      <c r="FP144" s="55">
        <f t="shared" si="119"/>
        <v>0</v>
      </c>
      <c r="FQ144" s="55">
        <f t="shared" si="119"/>
        <v>0</v>
      </c>
      <c r="FR144" s="55">
        <f t="shared" si="119"/>
        <v>0</v>
      </c>
      <c r="FS144" s="55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2">
        <v>30700012</v>
      </c>
      <c r="B145" s="31" t="s">
        <v>238</v>
      </c>
      <c r="C145" s="31" t="s">
        <v>237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8">
        <v>30700012</v>
      </c>
      <c r="DF145" s="31" t="s">
        <v>238</v>
      </c>
      <c r="DG145" s="31" t="s">
        <v>237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5">
        <f t="shared" si="123"/>
        <v>0</v>
      </c>
      <c r="EG145" s="55">
        <f t="shared" si="123"/>
        <v>0</v>
      </c>
      <c r="EH145" s="55">
        <f t="shared" si="123"/>
        <v>0</v>
      </c>
      <c r="EI145" s="55">
        <f t="shared" si="123"/>
        <v>0</v>
      </c>
      <c r="EJ145" s="55">
        <f t="shared" si="123"/>
        <v>0</v>
      </c>
      <c r="EK145" s="55">
        <f t="shared" si="122"/>
        <v>0</v>
      </c>
      <c r="EL145" s="55">
        <f t="shared" si="122"/>
        <v>0</v>
      </c>
      <c r="EM145" s="55">
        <f t="shared" si="122"/>
        <v>0</v>
      </c>
      <c r="EN145" s="55">
        <f t="shared" si="122"/>
        <v>0</v>
      </c>
      <c r="EO145" s="55">
        <f t="shared" si="122"/>
        <v>0</v>
      </c>
      <c r="EP145" s="55">
        <f t="shared" si="122"/>
        <v>0</v>
      </c>
      <c r="EQ145" s="55">
        <f t="shared" si="122"/>
        <v>0</v>
      </c>
      <c r="ER145" s="55">
        <f t="shared" si="122"/>
        <v>0</v>
      </c>
      <c r="ES145" s="55">
        <f t="shared" si="122"/>
        <v>0</v>
      </c>
      <c r="ET145" s="55">
        <f t="shared" si="122"/>
        <v>0</v>
      </c>
      <c r="EU145" s="55">
        <f t="shared" si="122"/>
        <v>0</v>
      </c>
      <c r="EV145" s="55">
        <f t="shared" si="122"/>
        <v>0</v>
      </c>
      <c r="EW145" s="55">
        <f t="shared" si="122"/>
        <v>0</v>
      </c>
      <c r="EX145" s="55">
        <f t="shared" si="122"/>
        <v>0</v>
      </c>
      <c r="EY145" s="55">
        <f t="shared" si="122"/>
        <v>0</v>
      </c>
      <c r="EZ145" s="55">
        <f t="shared" si="122"/>
        <v>0</v>
      </c>
      <c r="FA145" s="55">
        <f t="shared" si="147"/>
        <v>0</v>
      </c>
      <c r="FB145" s="55">
        <f t="shared" si="147"/>
        <v>0</v>
      </c>
      <c r="FC145" s="55">
        <f t="shared" si="147"/>
        <v>0</v>
      </c>
      <c r="FD145" s="55">
        <f t="shared" si="147"/>
        <v>0</v>
      </c>
      <c r="FE145" s="55">
        <f t="shared" si="147"/>
        <v>0</v>
      </c>
      <c r="FF145" s="55">
        <f t="shared" si="147"/>
        <v>0</v>
      </c>
      <c r="FG145" s="55">
        <f t="shared" si="147"/>
        <v>0</v>
      </c>
      <c r="FH145" s="55">
        <f t="shared" si="147"/>
        <v>0</v>
      </c>
      <c r="FI145" s="55">
        <f t="shared" si="147"/>
        <v>0</v>
      </c>
      <c r="FJ145" s="55">
        <f t="shared" si="147"/>
        <v>0</v>
      </c>
      <c r="FK145" s="55">
        <f t="shared" si="147"/>
        <v>0</v>
      </c>
      <c r="FL145" s="55">
        <f t="shared" si="119"/>
        <v>0</v>
      </c>
      <c r="FM145" s="55">
        <f t="shared" si="119"/>
        <v>0</v>
      </c>
      <c r="FN145" s="55">
        <f t="shared" si="119"/>
        <v>0</v>
      </c>
      <c r="FO145" s="55">
        <f t="shared" si="119"/>
        <v>0</v>
      </c>
      <c r="FP145" s="55">
        <f t="shared" si="119"/>
        <v>0</v>
      </c>
      <c r="FQ145" s="55">
        <f t="shared" si="119"/>
        <v>0</v>
      </c>
      <c r="FR145" s="55">
        <f t="shared" si="119"/>
        <v>0</v>
      </c>
      <c r="FS145" s="55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2">
        <v>30700018</v>
      </c>
      <c r="B146" s="31" t="s">
        <v>239</v>
      </c>
      <c r="C146" s="31" t="s">
        <v>237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8">
        <v>30700018</v>
      </c>
      <c r="DF146" s="31" t="s">
        <v>239</v>
      </c>
      <c r="DG146" s="31" t="s">
        <v>237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5">
        <f t="shared" si="123"/>
        <v>0</v>
      </c>
      <c r="EG146" s="55">
        <f t="shared" si="123"/>
        <v>0</v>
      </c>
      <c r="EH146" s="55">
        <f t="shared" si="123"/>
        <v>0</v>
      </c>
      <c r="EI146" s="55">
        <f t="shared" si="123"/>
        <v>0</v>
      </c>
      <c r="EJ146" s="55">
        <f t="shared" si="123"/>
        <v>0</v>
      </c>
      <c r="EK146" s="55">
        <f t="shared" si="123"/>
        <v>0</v>
      </c>
      <c r="EL146" s="55">
        <f t="shared" si="123"/>
        <v>0</v>
      </c>
      <c r="EM146" s="55">
        <f t="shared" si="123"/>
        <v>0</v>
      </c>
      <c r="EN146" s="55">
        <f t="shared" si="123"/>
        <v>0</v>
      </c>
      <c r="EO146" s="55">
        <f t="shared" si="123"/>
        <v>0</v>
      </c>
      <c r="EP146" s="55">
        <f t="shared" si="123"/>
        <v>0</v>
      </c>
      <c r="EQ146" s="55">
        <f t="shared" si="123"/>
        <v>0</v>
      </c>
      <c r="ER146" s="55">
        <f t="shared" ref="ER146:FE209" si="154">AN146+AN301</f>
        <v>0</v>
      </c>
      <c r="ES146" s="55">
        <f t="shared" si="154"/>
        <v>0</v>
      </c>
      <c r="ET146" s="55">
        <f t="shared" si="154"/>
        <v>0</v>
      </c>
      <c r="EU146" s="55">
        <f t="shared" si="154"/>
        <v>0</v>
      </c>
      <c r="EV146" s="55">
        <f t="shared" si="154"/>
        <v>0</v>
      </c>
      <c r="EW146" s="55">
        <f t="shared" si="154"/>
        <v>0</v>
      </c>
      <c r="EX146" s="55">
        <f t="shared" si="154"/>
        <v>0</v>
      </c>
      <c r="EY146" s="55">
        <f t="shared" si="154"/>
        <v>0</v>
      </c>
      <c r="EZ146" s="55">
        <f t="shared" si="154"/>
        <v>0</v>
      </c>
      <c r="FA146" s="55">
        <f t="shared" si="154"/>
        <v>0</v>
      </c>
      <c r="FB146" s="55">
        <f t="shared" si="154"/>
        <v>0</v>
      </c>
      <c r="FC146" s="55">
        <f t="shared" si="154"/>
        <v>0</v>
      </c>
      <c r="FD146" s="55">
        <f t="shared" si="154"/>
        <v>0</v>
      </c>
      <c r="FE146" s="55">
        <f t="shared" si="154"/>
        <v>0</v>
      </c>
      <c r="FF146" s="55">
        <f t="shared" si="147"/>
        <v>0</v>
      </c>
      <c r="FG146" s="55">
        <f t="shared" si="147"/>
        <v>0</v>
      </c>
      <c r="FH146" s="55">
        <f t="shared" si="147"/>
        <v>0</v>
      </c>
      <c r="FI146" s="55">
        <f t="shared" si="147"/>
        <v>0</v>
      </c>
      <c r="FJ146" s="55">
        <f t="shared" si="147"/>
        <v>0</v>
      </c>
      <c r="FK146" s="55">
        <f t="shared" si="147"/>
        <v>0</v>
      </c>
      <c r="FL146" s="55">
        <f t="shared" si="119"/>
        <v>0</v>
      </c>
      <c r="FM146" s="55">
        <f t="shared" si="119"/>
        <v>0</v>
      </c>
      <c r="FN146" s="55">
        <f t="shared" si="119"/>
        <v>0</v>
      </c>
      <c r="FO146" s="55">
        <f t="shared" si="119"/>
        <v>0</v>
      </c>
      <c r="FP146" s="55">
        <f t="shared" si="119"/>
        <v>0</v>
      </c>
      <c r="FQ146" s="55">
        <f t="shared" si="119"/>
        <v>0</v>
      </c>
      <c r="FR146" s="55">
        <f t="shared" si="119"/>
        <v>0</v>
      </c>
      <c r="FS146" s="55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2">
        <v>30700011</v>
      </c>
      <c r="B147" s="31" t="s">
        <v>240</v>
      </c>
      <c r="C147" s="31" t="s">
        <v>241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8">
        <v>30700011</v>
      </c>
      <c r="DF147" s="31" t="s">
        <v>240</v>
      </c>
      <c r="DG147" s="31" t="s">
        <v>241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5">
        <f t="shared" si="123"/>
        <v>0</v>
      </c>
      <c r="EG147" s="55">
        <f t="shared" si="123"/>
        <v>0</v>
      </c>
      <c r="EH147" s="55">
        <f t="shared" si="123"/>
        <v>0</v>
      </c>
      <c r="EI147" s="55">
        <f t="shared" si="123"/>
        <v>0</v>
      </c>
      <c r="EJ147" s="55">
        <f t="shared" si="123"/>
        <v>0</v>
      </c>
      <c r="EK147" s="55">
        <f t="shared" si="123"/>
        <v>0</v>
      </c>
      <c r="EL147" s="55">
        <f t="shared" si="123"/>
        <v>0</v>
      </c>
      <c r="EM147" s="55">
        <f t="shared" si="123"/>
        <v>0</v>
      </c>
      <c r="EN147" s="55">
        <f t="shared" si="123"/>
        <v>0</v>
      </c>
      <c r="EO147" s="55">
        <f t="shared" si="123"/>
        <v>0</v>
      </c>
      <c r="EP147" s="55">
        <f t="shared" si="123"/>
        <v>0</v>
      </c>
      <c r="EQ147" s="55">
        <f t="shared" si="123"/>
        <v>0</v>
      </c>
      <c r="ER147" s="55">
        <f t="shared" si="154"/>
        <v>0</v>
      </c>
      <c r="ES147" s="55">
        <f t="shared" si="154"/>
        <v>0</v>
      </c>
      <c r="ET147" s="55">
        <f t="shared" si="154"/>
        <v>0</v>
      </c>
      <c r="EU147" s="55">
        <f t="shared" si="154"/>
        <v>0</v>
      </c>
      <c r="EV147" s="55">
        <f t="shared" si="154"/>
        <v>0</v>
      </c>
      <c r="EW147" s="55">
        <f t="shared" si="154"/>
        <v>0</v>
      </c>
      <c r="EX147" s="55">
        <f t="shared" si="154"/>
        <v>0</v>
      </c>
      <c r="EY147" s="55">
        <f t="shared" si="154"/>
        <v>0</v>
      </c>
      <c r="EZ147" s="55">
        <f t="shared" si="154"/>
        <v>0</v>
      </c>
      <c r="FA147" s="55">
        <f t="shared" si="154"/>
        <v>0</v>
      </c>
      <c r="FB147" s="55">
        <f t="shared" si="154"/>
        <v>0</v>
      </c>
      <c r="FC147" s="55">
        <f t="shared" si="154"/>
        <v>0</v>
      </c>
      <c r="FD147" s="55">
        <f t="shared" si="154"/>
        <v>0</v>
      </c>
      <c r="FE147" s="55">
        <f t="shared" si="154"/>
        <v>0</v>
      </c>
      <c r="FF147" s="55">
        <f t="shared" si="147"/>
        <v>0</v>
      </c>
      <c r="FG147" s="55">
        <f t="shared" si="147"/>
        <v>0</v>
      </c>
      <c r="FH147" s="55">
        <f t="shared" si="147"/>
        <v>0</v>
      </c>
      <c r="FI147" s="55">
        <f t="shared" si="147"/>
        <v>0</v>
      </c>
      <c r="FJ147" s="55">
        <f t="shared" si="147"/>
        <v>0</v>
      </c>
      <c r="FK147" s="55">
        <f t="shared" si="147"/>
        <v>0</v>
      </c>
      <c r="FL147" s="55">
        <f t="shared" si="119"/>
        <v>0</v>
      </c>
      <c r="FM147" s="55">
        <f t="shared" si="119"/>
        <v>0</v>
      </c>
      <c r="FN147" s="55">
        <f t="shared" si="119"/>
        <v>0</v>
      </c>
      <c r="FO147" s="55">
        <f t="shared" si="119"/>
        <v>0</v>
      </c>
      <c r="FP147" s="55">
        <f t="shared" si="119"/>
        <v>0</v>
      </c>
      <c r="FQ147" s="55">
        <f t="shared" si="119"/>
        <v>0</v>
      </c>
      <c r="FR147" s="55">
        <f t="shared" si="119"/>
        <v>0</v>
      </c>
      <c r="FS147" s="55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customHeight="1">
      <c r="A148" s="70">
        <v>30601015</v>
      </c>
      <c r="B148" s="31" t="s">
        <v>242</v>
      </c>
      <c r="C148" s="31" t="s">
        <v>243</v>
      </c>
      <c r="D148" s="5">
        <f>35+40</f>
        <v>75</v>
      </c>
      <c r="E148" s="22">
        <v>5.976</v>
      </c>
      <c r="F148" s="23">
        <f t="shared" si="124"/>
        <v>448.2</v>
      </c>
      <c r="G148" s="23">
        <f>+'[2]11'!$L$14</f>
        <v>640.20000000000005</v>
      </c>
      <c r="H148" s="23">
        <f t="shared" si="145"/>
        <v>0</v>
      </c>
      <c r="I148" s="23">
        <f t="shared" si="146"/>
        <v>0</v>
      </c>
      <c r="J148" s="23">
        <f t="shared" si="125"/>
        <v>448.2</v>
      </c>
      <c r="K148" s="23">
        <f t="shared" si="126"/>
        <v>0</v>
      </c>
      <c r="L148" s="23">
        <f t="shared" si="127"/>
        <v>0</v>
      </c>
      <c r="M148" s="3">
        <v>0.1</v>
      </c>
      <c r="N148" s="23">
        <f t="shared" si="128"/>
        <v>0.44819999999999999</v>
      </c>
      <c r="O148" s="23">
        <f t="shared" si="129"/>
        <v>0.1</v>
      </c>
      <c r="P148" s="23">
        <f t="shared" si="130"/>
        <v>0</v>
      </c>
      <c r="Q148" s="7">
        <v>0.1</v>
      </c>
      <c r="R148" s="6">
        <f t="shared" si="131"/>
        <v>4.4819999999999999E-2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>
        <f t="shared" si="152"/>
        <v>0</v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>
        <f t="shared" si="152"/>
        <v>0</v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>
        <f t="shared" si="152"/>
        <v>0</v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1">
        <v>30601015</v>
      </c>
      <c r="DF148" s="31" t="s">
        <v>242</v>
      </c>
      <c r="DG148" s="31" t="s">
        <v>243</v>
      </c>
      <c r="DH148" s="5">
        <f t="shared" si="132"/>
        <v>149</v>
      </c>
      <c r="DI148" s="24">
        <v>5.976</v>
      </c>
      <c r="DJ148" s="23">
        <f t="shared" si="133"/>
        <v>890.42399999999998</v>
      </c>
      <c r="DK148" s="23">
        <f t="shared" si="134"/>
        <v>2475.44</v>
      </c>
      <c r="DL148" s="23">
        <f t="shared" si="135"/>
        <v>0</v>
      </c>
      <c r="DM148" s="23">
        <f t="shared" si="136"/>
        <v>5</v>
      </c>
      <c r="DN148" s="23">
        <f t="shared" si="137"/>
        <v>890.42399999999998</v>
      </c>
      <c r="DO148" s="23">
        <f t="shared" si="138"/>
        <v>0</v>
      </c>
      <c r="DP148" s="23">
        <f t="shared" si="139"/>
        <v>0.20198429370132179</v>
      </c>
      <c r="DQ148" s="3">
        <v>0.1</v>
      </c>
      <c r="DR148" s="23">
        <f t="shared" si="140"/>
        <v>0.89042399999999999</v>
      </c>
      <c r="DS148" s="23">
        <f t="shared" si="141"/>
        <v>-0.10198429370132178</v>
      </c>
      <c r="DT148" s="23">
        <f t="shared" si="142"/>
        <v>0</v>
      </c>
      <c r="DU148" s="7">
        <v>0.1</v>
      </c>
      <c r="DV148" s="6">
        <f t="shared" si="143"/>
        <v>8.9042399999999994E-2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5">
        <f t="shared" si="123"/>
        <v>0</v>
      </c>
      <c r="EG148" s="55">
        <f t="shared" si="123"/>
        <v>0</v>
      </c>
      <c r="EH148" s="55">
        <f t="shared" si="123"/>
        <v>0</v>
      </c>
      <c r="EI148" s="55">
        <f t="shared" si="123"/>
        <v>0</v>
      </c>
      <c r="EJ148" s="55">
        <f t="shared" si="123"/>
        <v>0</v>
      </c>
      <c r="EK148" s="55">
        <f t="shared" si="123"/>
        <v>0</v>
      </c>
      <c r="EL148" s="55">
        <f t="shared" si="123"/>
        <v>0</v>
      </c>
      <c r="EM148" s="55">
        <f t="shared" si="123"/>
        <v>0</v>
      </c>
      <c r="EN148" s="55">
        <f t="shared" si="123"/>
        <v>0</v>
      </c>
      <c r="EO148" s="55">
        <f t="shared" si="123"/>
        <v>0</v>
      </c>
      <c r="EP148" s="55">
        <f t="shared" si="123"/>
        <v>0</v>
      </c>
      <c r="EQ148" s="55">
        <f t="shared" si="123"/>
        <v>0</v>
      </c>
      <c r="ER148" s="55">
        <f t="shared" si="154"/>
        <v>0</v>
      </c>
      <c r="ES148" s="55">
        <f t="shared" si="154"/>
        <v>0</v>
      </c>
      <c r="ET148" s="55">
        <f t="shared" si="154"/>
        <v>0</v>
      </c>
      <c r="EU148" s="55">
        <f t="shared" si="154"/>
        <v>0</v>
      </c>
      <c r="EV148" s="55">
        <f t="shared" si="154"/>
        <v>0</v>
      </c>
      <c r="EW148" s="55">
        <f t="shared" si="154"/>
        <v>0</v>
      </c>
      <c r="EX148" s="55">
        <f t="shared" si="154"/>
        <v>0</v>
      </c>
      <c r="EY148" s="55">
        <f t="shared" si="154"/>
        <v>0</v>
      </c>
      <c r="EZ148" s="55">
        <f t="shared" si="154"/>
        <v>0</v>
      </c>
      <c r="FA148" s="55">
        <f t="shared" si="154"/>
        <v>0</v>
      </c>
      <c r="FB148" s="55">
        <f t="shared" si="154"/>
        <v>0</v>
      </c>
      <c r="FC148" s="55">
        <f t="shared" si="154"/>
        <v>0</v>
      </c>
      <c r="FD148" s="55">
        <f t="shared" si="154"/>
        <v>0</v>
      </c>
      <c r="FE148" s="55">
        <f t="shared" si="154"/>
        <v>0</v>
      </c>
      <c r="FF148" s="55">
        <f t="shared" si="147"/>
        <v>2.5</v>
      </c>
      <c r="FG148" s="55">
        <f t="shared" si="147"/>
        <v>0</v>
      </c>
      <c r="FH148" s="55">
        <f t="shared" si="147"/>
        <v>0</v>
      </c>
      <c r="FI148" s="55">
        <f t="shared" si="147"/>
        <v>0</v>
      </c>
      <c r="FJ148" s="55">
        <f t="shared" si="147"/>
        <v>0</v>
      </c>
      <c r="FK148" s="55">
        <f t="shared" si="147"/>
        <v>0</v>
      </c>
      <c r="FL148" s="55">
        <f t="shared" si="119"/>
        <v>0</v>
      </c>
      <c r="FM148" s="55">
        <f t="shared" si="119"/>
        <v>0</v>
      </c>
      <c r="FN148" s="55">
        <f t="shared" si="119"/>
        <v>0</v>
      </c>
      <c r="FO148" s="55">
        <f t="shared" si="119"/>
        <v>0</v>
      </c>
      <c r="FP148" s="55">
        <f t="shared" si="119"/>
        <v>2.5</v>
      </c>
      <c r="FQ148" s="55">
        <f t="shared" si="119"/>
        <v>0</v>
      </c>
      <c r="FR148" s="55">
        <f t="shared" si="119"/>
        <v>0</v>
      </c>
      <c r="FS148" s="55">
        <f t="shared" si="107"/>
        <v>0</v>
      </c>
      <c r="FT148" s="4">
        <f t="shared" si="153"/>
        <v>0</v>
      </c>
      <c r="FU148" s="4" t="str">
        <f t="shared" si="153"/>
        <v/>
      </c>
      <c r="FV148" s="4">
        <f t="shared" si="153"/>
        <v>0</v>
      </c>
      <c r="FW148" s="4">
        <f t="shared" si="153"/>
        <v>0</v>
      </c>
      <c r="FX148" s="4">
        <f t="shared" si="153"/>
        <v>0</v>
      </c>
      <c r="FY148" s="4">
        <f t="shared" si="153"/>
        <v>0</v>
      </c>
      <c r="FZ148" s="4" t="str">
        <f t="shared" si="153"/>
        <v/>
      </c>
      <c r="GA148" s="4">
        <f t="shared" si="153"/>
        <v>0</v>
      </c>
      <c r="GB148" s="4">
        <f t="shared" si="153"/>
        <v>0</v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70">
        <v>30101066</v>
      </c>
      <c r="B149" s="31" t="s">
        <v>244</v>
      </c>
      <c r="C149" s="31" t="s">
        <v>243</v>
      </c>
      <c r="D149" s="5"/>
      <c r="E149" s="22">
        <v>5.976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1">
        <v>30101066</v>
      </c>
      <c r="DF149" s="31" t="s">
        <v>244</v>
      </c>
      <c r="DG149" s="31" t="s">
        <v>243</v>
      </c>
      <c r="DH149" s="5">
        <f t="shared" si="132"/>
        <v>0</v>
      </c>
      <c r="DI149" s="24">
        <v>5.976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5">
        <f t="shared" si="123"/>
        <v>0</v>
      </c>
      <c r="EG149" s="55">
        <f t="shared" si="123"/>
        <v>0</v>
      </c>
      <c r="EH149" s="55">
        <f t="shared" si="123"/>
        <v>0</v>
      </c>
      <c r="EI149" s="55">
        <f t="shared" si="123"/>
        <v>0</v>
      </c>
      <c r="EJ149" s="55">
        <f t="shared" si="123"/>
        <v>0</v>
      </c>
      <c r="EK149" s="55">
        <f t="shared" si="123"/>
        <v>0</v>
      </c>
      <c r="EL149" s="55">
        <f t="shared" si="123"/>
        <v>0</v>
      </c>
      <c r="EM149" s="55">
        <f t="shared" si="123"/>
        <v>0</v>
      </c>
      <c r="EN149" s="55">
        <f t="shared" si="123"/>
        <v>0</v>
      </c>
      <c r="EO149" s="55">
        <f t="shared" si="123"/>
        <v>0</v>
      </c>
      <c r="EP149" s="55">
        <f t="shared" si="123"/>
        <v>0</v>
      </c>
      <c r="EQ149" s="55">
        <f t="shared" si="123"/>
        <v>0</v>
      </c>
      <c r="ER149" s="55">
        <f t="shared" si="154"/>
        <v>0</v>
      </c>
      <c r="ES149" s="55">
        <f t="shared" si="154"/>
        <v>0</v>
      </c>
      <c r="ET149" s="55">
        <f t="shared" si="154"/>
        <v>0</v>
      </c>
      <c r="EU149" s="55">
        <f t="shared" si="154"/>
        <v>0</v>
      </c>
      <c r="EV149" s="55">
        <f t="shared" si="154"/>
        <v>0</v>
      </c>
      <c r="EW149" s="55">
        <f t="shared" si="154"/>
        <v>0</v>
      </c>
      <c r="EX149" s="55">
        <f t="shared" si="154"/>
        <v>0</v>
      </c>
      <c r="EY149" s="55">
        <f t="shared" si="154"/>
        <v>0</v>
      </c>
      <c r="EZ149" s="55">
        <f t="shared" si="154"/>
        <v>0</v>
      </c>
      <c r="FA149" s="55">
        <f t="shared" si="154"/>
        <v>0</v>
      </c>
      <c r="FB149" s="55">
        <f t="shared" si="154"/>
        <v>0</v>
      </c>
      <c r="FC149" s="55">
        <f t="shared" si="154"/>
        <v>0</v>
      </c>
      <c r="FD149" s="55">
        <f t="shared" si="154"/>
        <v>0</v>
      </c>
      <c r="FE149" s="55">
        <f t="shared" si="154"/>
        <v>0</v>
      </c>
      <c r="FF149" s="55">
        <f t="shared" si="147"/>
        <v>0</v>
      </c>
      <c r="FG149" s="55">
        <f t="shared" si="147"/>
        <v>0</v>
      </c>
      <c r="FH149" s="55">
        <f t="shared" si="147"/>
        <v>0</v>
      </c>
      <c r="FI149" s="55">
        <f t="shared" si="147"/>
        <v>0</v>
      </c>
      <c r="FJ149" s="55">
        <f t="shared" si="147"/>
        <v>0</v>
      </c>
      <c r="FK149" s="55">
        <f t="shared" si="147"/>
        <v>0</v>
      </c>
      <c r="FL149" s="55">
        <f t="shared" si="119"/>
        <v>0</v>
      </c>
      <c r="FM149" s="55">
        <f t="shared" si="119"/>
        <v>0</v>
      </c>
      <c r="FN149" s="55">
        <f t="shared" si="119"/>
        <v>0</v>
      </c>
      <c r="FO149" s="55">
        <f t="shared" si="119"/>
        <v>0</v>
      </c>
      <c r="FP149" s="55">
        <f t="shared" si="119"/>
        <v>0</v>
      </c>
      <c r="FQ149" s="55">
        <f t="shared" si="119"/>
        <v>0</v>
      </c>
      <c r="FR149" s="55">
        <f t="shared" si="119"/>
        <v>0</v>
      </c>
      <c r="FS149" s="55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70">
        <v>30700001</v>
      </c>
      <c r="B150" s="82" t="s">
        <v>245</v>
      </c>
      <c r="C150" s="30" t="s">
        <v>246</v>
      </c>
      <c r="D150" s="5"/>
      <c r="E150" s="22">
        <v>1.55</v>
      </c>
      <c r="F150" s="23">
        <f t="shared" si="124"/>
        <v>0</v>
      </c>
      <c r="G150" s="44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1">
        <v>30700001</v>
      </c>
      <c r="DF150" s="82" t="s">
        <v>245</v>
      </c>
      <c r="DG150" s="30" t="s">
        <v>246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5">
        <f t="shared" si="123"/>
        <v>0</v>
      </c>
      <c r="EG150" s="55">
        <f t="shared" si="123"/>
        <v>0</v>
      </c>
      <c r="EH150" s="55">
        <f t="shared" si="123"/>
        <v>0</v>
      </c>
      <c r="EI150" s="55">
        <f t="shared" si="123"/>
        <v>0</v>
      </c>
      <c r="EJ150" s="55">
        <f t="shared" si="123"/>
        <v>0</v>
      </c>
      <c r="EK150" s="55">
        <f t="shared" si="123"/>
        <v>0</v>
      </c>
      <c r="EL150" s="55">
        <f t="shared" si="123"/>
        <v>0</v>
      </c>
      <c r="EM150" s="55">
        <f t="shared" si="123"/>
        <v>0</v>
      </c>
      <c r="EN150" s="55">
        <f t="shared" si="123"/>
        <v>0</v>
      </c>
      <c r="EO150" s="55">
        <f t="shared" si="123"/>
        <v>0</v>
      </c>
      <c r="EP150" s="55">
        <f t="shared" si="123"/>
        <v>0</v>
      </c>
      <c r="EQ150" s="55">
        <f t="shared" si="123"/>
        <v>0</v>
      </c>
      <c r="ER150" s="55">
        <f t="shared" si="154"/>
        <v>0</v>
      </c>
      <c r="ES150" s="55">
        <f t="shared" si="154"/>
        <v>0</v>
      </c>
      <c r="ET150" s="55">
        <f t="shared" si="154"/>
        <v>0</v>
      </c>
      <c r="EU150" s="55">
        <f t="shared" si="154"/>
        <v>0</v>
      </c>
      <c r="EV150" s="55">
        <f t="shared" si="154"/>
        <v>0</v>
      </c>
      <c r="EW150" s="55">
        <f t="shared" si="154"/>
        <v>0</v>
      </c>
      <c r="EX150" s="55">
        <f t="shared" si="154"/>
        <v>0</v>
      </c>
      <c r="EY150" s="55">
        <f t="shared" si="154"/>
        <v>0</v>
      </c>
      <c r="EZ150" s="55">
        <f t="shared" si="154"/>
        <v>0</v>
      </c>
      <c r="FA150" s="55">
        <f t="shared" si="154"/>
        <v>0</v>
      </c>
      <c r="FB150" s="55">
        <f t="shared" si="154"/>
        <v>0</v>
      </c>
      <c r="FC150" s="55">
        <f t="shared" si="154"/>
        <v>0</v>
      </c>
      <c r="FD150" s="55">
        <f t="shared" si="154"/>
        <v>0</v>
      </c>
      <c r="FE150" s="55">
        <f t="shared" si="154"/>
        <v>0</v>
      </c>
      <c r="FF150" s="55">
        <f t="shared" si="147"/>
        <v>0</v>
      </c>
      <c r="FG150" s="55">
        <f t="shared" si="147"/>
        <v>0</v>
      </c>
      <c r="FH150" s="55">
        <f t="shared" si="147"/>
        <v>0</v>
      </c>
      <c r="FI150" s="55">
        <f t="shared" si="147"/>
        <v>0</v>
      </c>
      <c r="FJ150" s="55">
        <f t="shared" si="147"/>
        <v>0</v>
      </c>
      <c r="FK150" s="55">
        <f t="shared" si="147"/>
        <v>0</v>
      </c>
      <c r="FL150" s="55">
        <f t="shared" si="119"/>
        <v>0</v>
      </c>
      <c r="FM150" s="55">
        <f t="shared" si="119"/>
        <v>0</v>
      </c>
      <c r="FN150" s="55">
        <f t="shared" si="119"/>
        <v>0</v>
      </c>
      <c r="FO150" s="55">
        <f t="shared" si="119"/>
        <v>0</v>
      </c>
      <c r="FP150" s="55">
        <f t="shared" si="119"/>
        <v>0</v>
      </c>
      <c r="FQ150" s="55">
        <f t="shared" si="119"/>
        <v>0</v>
      </c>
      <c r="FR150" s="55">
        <f t="shared" si="119"/>
        <v>0</v>
      </c>
      <c r="FS150" s="55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9">
        <v>201067</v>
      </c>
      <c r="B151" s="82" t="s">
        <v>247</v>
      </c>
      <c r="C151" s="30"/>
      <c r="D151" s="5"/>
      <c r="E151" s="22">
        <v>4.8</v>
      </c>
      <c r="F151" s="23">
        <f t="shared" si="124"/>
        <v>0</v>
      </c>
      <c r="G151" s="44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9">
        <v>201067</v>
      </c>
      <c r="DF151" s="82" t="s">
        <v>247</v>
      </c>
      <c r="DG151" s="30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5">
        <f t="shared" si="123"/>
        <v>0</v>
      </c>
      <c r="EG151" s="55">
        <f t="shared" si="123"/>
        <v>0</v>
      </c>
      <c r="EH151" s="55">
        <f t="shared" si="123"/>
        <v>0</v>
      </c>
      <c r="EI151" s="55">
        <f t="shared" si="123"/>
        <v>0</v>
      </c>
      <c r="EJ151" s="55">
        <f t="shared" si="123"/>
        <v>0</v>
      </c>
      <c r="EK151" s="55">
        <f t="shared" si="123"/>
        <v>0</v>
      </c>
      <c r="EL151" s="55">
        <f t="shared" si="123"/>
        <v>0</v>
      </c>
      <c r="EM151" s="55">
        <f t="shared" si="123"/>
        <v>0</v>
      </c>
      <c r="EN151" s="55">
        <f t="shared" si="123"/>
        <v>0</v>
      </c>
      <c r="EO151" s="55">
        <f t="shared" si="123"/>
        <v>0</v>
      </c>
      <c r="EP151" s="55">
        <f t="shared" si="123"/>
        <v>0</v>
      </c>
      <c r="EQ151" s="55">
        <f t="shared" si="123"/>
        <v>0</v>
      </c>
      <c r="ER151" s="55">
        <f t="shared" si="154"/>
        <v>0</v>
      </c>
      <c r="ES151" s="55">
        <f t="shared" si="154"/>
        <v>0</v>
      </c>
      <c r="ET151" s="55">
        <f t="shared" si="154"/>
        <v>0</v>
      </c>
      <c r="EU151" s="55">
        <f t="shared" si="154"/>
        <v>0</v>
      </c>
      <c r="EV151" s="55">
        <f t="shared" si="154"/>
        <v>0</v>
      </c>
      <c r="EW151" s="55">
        <f t="shared" si="154"/>
        <v>0</v>
      </c>
      <c r="EX151" s="55">
        <f t="shared" si="154"/>
        <v>0</v>
      </c>
      <c r="EY151" s="55">
        <f t="shared" si="154"/>
        <v>0</v>
      </c>
      <c r="EZ151" s="55">
        <f t="shared" si="154"/>
        <v>0</v>
      </c>
      <c r="FA151" s="55">
        <f t="shared" si="154"/>
        <v>0</v>
      </c>
      <c r="FB151" s="55">
        <f t="shared" si="154"/>
        <v>0</v>
      </c>
      <c r="FC151" s="55">
        <f t="shared" si="154"/>
        <v>0</v>
      </c>
      <c r="FD151" s="55">
        <f t="shared" si="154"/>
        <v>0</v>
      </c>
      <c r="FE151" s="55">
        <f t="shared" si="154"/>
        <v>0</v>
      </c>
      <c r="FF151" s="55">
        <f t="shared" si="147"/>
        <v>0</v>
      </c>
      <c r="FG151" s="55">
        <f t="shared" si="147"/>
        <v>0</v>
      </c>
      <c r="FH151" s="55">
        <f t="shared" si="147"/>
        <v>0</v>
      </c>
      <c r="FI151" s="55">
        <f t="shared" si="147"/>
        <v>0</v>
      </c>
      <c r="FJ151" s="55">
        <f t="shared" si="147"/>
        <v>0</v>
      </c>
      <c r="FK151" s="55">
        <f t="shared" si="147"/>
        <v>0</v>
      </c>
      <c r="FL151" s="55">
        <f t="shared" si="119"/>
        <v>0</v>
      </c>
      <c r="FM151" s="55">
        <f t="shared" si="119"/>
        <v>0</v>
      </c>
      <c r="FN151" s="55">
        <f t="shared" si="119"/>
        <v>0</v>
      </c>
      <c r="FO151" s="55">
        <f t="shared" si="119"/>
        <v>0</v>
      </c>
      <c r="FP151" s="55">
        <f t="shared" si="119"/>
        <v>0</v>
      </c>
      <c r="FQ151" s="55">
        <f t="shared" si="119"/>
        <v>0</v>
      </c>
      <c r="FR151" s="55">
        <f t="shared" si="119"/>
        <v>0</v>
      </c>
      <c r="FS151" s="55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1949</v>
      </c>
      <c r="E152" s="44"/>
      <c r="F152" s="45">
        <f>SUM(F4:F151)</f>
        <v>10032.780000000001</v>
      </c>
      <c r="G152" s="45">
        <f t="shared" ref="G152:J152" si="155">SUM(G4:G151)</f>
        <v>10256.952566666667</v>
      </c>
      <c r="H152" s="45">
        <f t="shared" si="155"/>
        <v>24.8</v>
      </c>
      <c r="I152" s="45">
        <f t="shared" si="155"/>
        <v>32.799999999999997</v>
      </c>
      <c r="J152" s="45">
        <f t="shared" si="155"/>
        <v>10057.580000000002</v>
      </c>
      <c r="K152" s="45">
        <f>IF(ISERROR(H152/J152*100),"0",(H152/J152*100))</f>
        <v>0.24658019125873218</v>
      </c>
      <c r="L152" s="45">
        <f>IF(ISERROR(I152/G152*100),"0",(I152/G152*100))</f>
        <v>0.319783091389097</v>
      </c>
      <c r="M152" s="46">
        <f>IF(ISERROR(N152/J152*100),"",(N152/J152*100))</f>
        <v>0.58840715162096635</v>
      </c>
      <c r="N152" s="45">
        <f>SUM(N4:N151)</f>
        <v>59.179519999999997</v>
      </c>
      <c r="O152" s="45">
        <f>IF(ISERROR(M152-K152-L152),"0",(M152-K152-L152))</f>
        <v>2.2043868973137148E-2</v>
      </c>
      <c r="P152" s="45">
        <f>(S152+T152+U152+V152+W152+X152+Y152+Z152+AA152)/J152*1000</f>
        <v>0</v>
      </c>
      <c r="Q152" s="47">
        <f>IF(ISERROR(R152/J152*1000),"",(R152/J152*1000))</f>
        <v>0.25329293925576529</v>
      </c>
      <c r="R152" s="45">
        <f>SUM(R4:R151)</f>
        <v>2.5475140000000005</v>
      </c>
      <c r="S152" s="45">
        <f t="shared" ref="S152:BO152" si="156">SUM(S4:S151)</f>
        <v>0</v>
      </c>
      <c r="T152" s="45">
        <f t="shared" si="156"/>
        <v>0</v>
      </c>
      <c r="U152" s="45">
        <f t="shared" si="156"/>
        <v>0</v>
      </c>
      <c r="V152" s="45">
        <f t="shared" si="156"/>
        <v>0</v>
      </c>
      <c r="W152" s="45">
        <f t="shared" si="156"/>
        <v>0</v>
      </c>
      <c r="X152" s="45">
        <f t="shared" si="156"/>
        <v>0</v>
      </c>
      <c r="Y152" s="45">
        <f t="shared" si="156"/>
        <v>0</v>
      </c>
      <c r="Z152" s="45">
        <f t="shared" si="156"/>
        <v>0</v>
      </c>
      <c r="AA152" s="45">
        <f t="shared" si="156"/>
        <v>0</v>
      </c>
      <c r="AB152" s="45">
        <f t="shared" si="156"/>
        <v>4.2</v>
      </c>
      <c r="AC152" s="45">
        <f t="shared" si="156"/>
        <v>10.7</v>
      </c>
      <c r="AD152" s="45">
        <f t="shared" si="156"/>
        <v>0</v>
      </c>
      <c r="AE152" s="45">
        <f t="shared" si="156"/>
        <v>0</v>
      </c>
      <c r="AF152" s="45">
        <f t="shared" si="156"/>
        <v>6.6</v>
      </c>
      <c r="AG152" s="45">
        <f t="shared" si="156"/>
        <v>0</v>
      </c>
      <c r="AH152" s="45">
        <f t="shared" si="156"/>
        <v>0</v>
      </c>
      <c r="AI152" s="45">
        <f t="shared" si="156"/>
        <v>0</v>
      </c>
      <c r="AJ152" s="45">
        <f t="shared" si="156"/>
        <v>1.3</v>
      </c>
      <c r="AK152" s="45">
        <f t="shared" si="156"/>
        <v>0</v>
      </c>
      <c r="AL152" s="45">
        <f t="shared" si="156"/>
        <v>0</v>
      </c>
      <c r="AM152" s="45">
        <f t="shared" si="156"/>
        <v>0.8</v>
      </c>
      <c r="AN152" s="45">
        <f t="shared" si="156"/>
        <v>0</v>
      </c>
      <c r="AO152" s="45">
        <f t="shared" si="156"/>
        <v>0</v>
      </c>
      <c r="AP152" s="45">
        <f t="shared" si="156"/>
        <v>0</v>
      </c>
      <c r="AQ152" s="45">
        <f t="shared" si="156"/>
        <v>0</v>
      </c>
      <c r="AR152" s="45">
        <f t="shared" si="156"/>
        <v>0</v>
      </c>
      <c r="AS152" s="45">
        <f t="shared" si="156"/>
        <v>0</v>
      </c>
      <c r="AT152" s="45">
        <f t="shared" si="156"/>
        <v>0</v>
      </c>
      <c r="AU152" s="45">
        <f t="shared" si="156"/>
        <v>1.2</v>
      </c>
      <c r="AV152" s="45">
        <f t="shared" si="156"/>
        <v>0</v>
      </c>
      <c r="AW152" s="45">
        <f t="shared" si="156"/>
        <v>0</v>
      </c>
      <c r="AX152" s="45">
        <f t="shared" si="156"/>
        <v>0</v>
      </c>
      <c r="AY152" s="45">
        <f t="shared" si="156"/>
        <v>0</v>
      </c>
      <c r="AZ152" s="45">
        <f t="shared" si="156"/>
        <v>0</v>
      </c>
      <c r="BA152" s="45">
        <f t="shared" si="156"/>
        <v>0</v>
      </c>
      <c r="BB152" s="45">
        <f t="shared" si="156"/>
        <v>8.6999999999999993</v>
      </c>
      <c r="BC152" s="45">
        <f t="shared" si="156"/>
        <v>0</v>
      </c>
      <c r="BD152" s="45">
        <f t="shared" si="156"/>
        <v>15.3</v>
      </c>
      <c r="BE152" s="45">
        <f t="shared" si="156"/>
        <v>0</v>
      </c>
      <c r="BF152" s="45">
        <f t="shared" si="156"/>
        <v>0</v>
      </c>
      <c r="BG152" s="45">
        <f t="shared" si="156"/>
        <v>0</v>
      </c>
      <c r="BH152" s="45">
        <f t="shared" si="156"/>
        <v>0</v>
      </c>
      <c r="BI152" s="45">
        <f t="shared" si="156"/>
        <v>0</v>
      </c>
      <c r="BJ152" s="45">
        <f t="shared" si="156"/>
        <v>0</v>
      </c>
      <c r="BK152" s="45">
        <f t="shared" si="156"/>
        <v>0</v>
      </c>
      <c r="BL152" s="45">
        <f t="shared" si="156"/>
        <v>8.8000000000000007</v>
      </c>
      <c r="BM152" s="45">
        <f t="shared" si="156"/>
        <v>0</v>
      </c>
      <c r="BN152" s="45">
        <f t="shared" si="156"/>
        <v>0</v>
      </c>
      <c r="BO152" s="45">
        <f t="shared" si="156"/>
        <v>0</v>
      </c>
      <c r="BP152" s="48">
        <f>IF(ISERROR(AB152/$J$152*100),"",(AB152/$J$152*100))</f>
        <v>4.1759548519623997E-2</v>
      </c>
      <c r="BQ152" s="48">
        <f t="shared" ref="BQ152:CO152" si="157">IF(ISERROR(AC152/$J$152*100),"",(AC152/$J$152*100))</f>
        <v>0.1063874212285659</v>
      </c>
      <c r="BR152" s="48">
        <f t="shared" si="157"/>
        <v>0</v>
      </c>
      <c r="BS152" s="48">
        <f t="shared" si="157"/>
        <v>0</v>
      </c>
      <c r="BT152" s="48">
        <f t="shared" si="157"/>
        <v>6.5622147673694856E-2</v>
      </c>
      <c r="BU152" s="48">
        <f t="shared" si="157"/>
        <v>0</v>
      </c>
      <c r="BV152" s="48">
        <f t="shared" si="157"/>
        <v>0</v>
      </c>
      <c r="BW152" s="48">
        <f t="shared" si="157"/>
        <v>0</v>
      </c>
      <c r="BX152" s="48">
        <f t="shared" si="157"/>
        <v>1.292557454178838E-2</v>
      </c>
      <c r="BY152" s="48">
        <f t="shared" si="157"/>
        <v>0</v>
      </c>
      <c r="BZ152" s="48">
        <f t="shared" si="157"/>
        <v>0</v>
      </c>
      <c r="CA152" s="48">
        <f t="shared" si="157"/>
        <v>7.9541997180236183E-3</v>
      </c>
      <c r="CB152" s="48">
        <f t="shared" si="157"/>
        <v>0</v>
      </c>
      <c r="CC152" s="48">
        <f t="shared" si="157"/>
        <v>0</v>
      </c>
      <c r="CD152" s="48">
        <f t="shared" si="157"/>
        <v>0</v>
      </c>
      <c r="CE152" s="48">
        <f t="shared" si="157"/>
        <v>0</v>
      </c>
      <c r="CF152" s="48">
        <f t="shared" si="157"/>
        <v>0</v>
      </c>
      <c r="CG152" s="48">
        <f t="shared" si="157"/>
        <v>0</v>
      </c>
      <c r="CH152" s="48">
        <f t="shared" si="157"/>
        <v>0</v>
      </c>
      <c r="CI152" s="48">
        <f t="shared" si="157"/>
        <v>1.1931299577035427E-2</v>
      </c>
      <c r="CJ152" s="48">
        <f t="shared" si="157"/>
        <v>0</v>
      </c>
      <c r="CK152" s="48">
        <f t="shared" si="157"/>
        <v>0</v>
      </c>
      <c r="CL152" s="48">
        <f t="shared" si="157"/>
        <v>0</v>
      </c>
      <c r="CM152" s="48">
        <f t="shared" si="157"/>
        <v>0</v>
      </c>
      <c r="CN152" s="48">
        <f t="shared" si="157"/>
        <v>0</v>
      </c>
      <c r="CO152" s="48">
        <f t="shared" si="157"/>
        <v>0</v>
      </c>
      <c r="CP152" s="49">
        <f t="shared" ref="CP152" si="158">IF(ISERROR(BB152/G152*100),"",(BB152/G152*100))</f>
        <v>8.4820515094059273E-2</v>
      </c>
      <c r="CQ152" s="49">
        <f t="shared" ref="CQ152" si="159">IF(ISERROR(BC152/G152*100),"",(BC152/G152*100))</f>
        <v>0</v>
      </c>
      <c r="CR152" s="49">
        <f t="shared" ref="CR152" si="160">IF(ISERROR(BD152/G152*100),"",(BD152/G152*100))</f>
        <v>0.14916711275162148</v>
      </c>
      <c r="CS152" s="49">
        <f t="shared" ref="CS152" si="161">IF(ISERROR(BE152/G152*100),"",(BE152/G152*100))</f>
        <v>0</v>
      </c>
      <c r="CT152" s="49">
        <f t="shared" ref="CT152" si="162">IF(ISERROR(BF152/G152*100),"",(BF152/G152*100))</f>
        <v>0</v>
      </c>
      <c r="CU152" s="49">
        <f t="shared" ref="CU152" si="163">IF(ISERROR(BG152/G152*100),"",(BG152/G152*100))</f>
        <v>0</v>
      </c>
      <c r="CV152" s="49">
        <f t="shared" ref="CV152" si="164">IF(ISERROR(BH152/G152*100),"",(BH152/G152*100))</f>
        <v>0</v>
      </c>
      <c r="CW152" s="49">
        <f t="shared" ref="CW152" si="165">IF(ISERROR(BI152/G152*100),"",(BI152/G152*100))</f>
        <v>0</v>
      </c>
      <c r="CX152" s="49">
        <f t="shared" ref="CX152" si="166">IF(ISERROR(BJ152/G152*100),"",(BJ152/G152*100))</f>
        <v>0</v>
      </c>
      <c r="CY152" s="49">
        <f t="shared" ref="CY152" si="167">IF(ISERROR(BK152/G152*100),"",(BK152/G152*100))</f>
        <v>0</v>
      </c>
      <c r="CZ152" s="49">
        <f t="shared" ref="CZ152" si="168">IF(ISERROR(BL152/G152*100),"",(BL152/G152*100))</f>
        <v>8.5795463543416287E-2</v>
      </c>
      <c r="DA152" s="49">
        <f t="shared" ref="DA152" si="169">IF(ISERROR(BM152/G152*100),"",(BM152/G152*100))</f>
        <v>0</v>
      </c>
      <c r="DB152" s="49">
        <f t="shared" ref="DB152" si="170">IF(ISERROR(BN152/G152*100),"",(BN152/G152*100))</f>
        <v>0</v>
      </c>
      <c r="DC152" s="49">
        <f t="shared" ref="DC152" si="171">IF(ISERROR(BO152/G152*100),"",(BO152/G152*100))</f>
        <v>0</v>
      </c>
      <c r="DE152" s="32" t="s">
        <v>17</v>
      </c>
      <c r="DF152" s="32"/>
      <c r="DG152" s="33"/>
      <c r="DH152" s="41">
        <f>SUM(DH4:DH151)</f>
        <v>7532</v>
      </c>
      <c r="DI152" s="41"/>
      <c r="DJ152" s="41">
        <f>SUM(DJ4:DJ151)</f>
        <v>38414.383999999998</v>
      </c>
      <c r="DK152" s="41">
        <f>SUM(DK4:DK151)</f>
        <v>42599.203233333334</v>
      </c>
      <c r="DL152" s="41">
        <f t="shared" ref="DL152:DN152" si="172">SUM(DL4:DL151)</f>
        <v>121.5</v>
      </c>
      <c r="DM152" s="41">
        <f t="shared" si="172"/>
        <v>97.8</v>
      </c>
      <c r="DN152" s="41">
        <f t="shared" si="172"/>
        <v>38535.883999999991</v>
      </c>
      <c r="DO152" s="41">
        <f>IF(ISERROR(DL152/DN152*100),"",(DL152/DN152*100))</f>
        <v>0.3152905484145635</v>
      </c>
      <c r="DP152" s="41">
        <f>IF(ISERROR(DM152/DK152*100),"",(DM152/DK152*100))</f>
        <v>0.22958175875804349</v>
      </c>
      <c r="DQ152" s="42">
        <f>IF(ISERROR(DR152/DN152*100),"",(DR152/DN152*100))</f>
        <v>0.62521239684030627</v>
      </c>
      <c r="DR152" s="41">
        <f>SUM(DR4:DR151)</f>
        <v>240.93112400000004</v>
      </c>
      <c r="DS152" s="41">
        <f>IF(ISERROR(DQ152-DO152-DP152),"",(DQ152-DO152-DP152))</f>
        <v>8.0340089667699288E-2</v>
      </c>
      <c r="DT152" s="41">
        <f t="shared" si="142"/>
        <v>0.12974919687842118</v>
      </c>
      <c r="DU152" s="43">
        <f>IF(ISERROR(DV152/DN152*1000),"",(DV152/DN152*1000))</f>
        <v>0.33898731634130946</v>
      </c>
      <c r="DV152" s="41">
        <f>SUM(DV4:DV151)</f>
        <v>13.063175900000003</v>
      </c>
      <c r="DW152" s="41">
        <f>SUM(DW4:DW151)</f>
        <v>2</v>
      </c>
      <c r="DX152" s="41">
        <f t="shared" ref="DX152:FS152" si="173">SUM(DX4:DX151)</f>
        <v>0</v>
      </c>
      <c r="DY152" s="41">
        <f t="shared" si="173"/>
        <v>0</v>
      </c>
      <c r="DZ152" s="41">
        <f t="shared" si="173"/>
        <v>3</v>
      </c>
      <c r="EA152" s="41">
        <f t="shared" si="173"/>
        <v>0</v>
      </c>
      <c r="EB152" s="41">
        <f t="shared" si="173"/>
        <v>0</v>
      </c>
      <c r="EC152" s="41">
        <f t="shared" si="173"/>
        <v>0</v>
      </c>
      <c r="ED152" s="41">
        <f t="shared" si="173"/>
        <v>0</v>
      </c>
      <c r="EE152" s="41">
        <f t="shared" si="173"/>
        <v>0</v>
      </c>
      <c r="EF152" s="41">
        <f t="shared" si="173"/>
        <v>21.400000000000002</v>
      </c>
      <c r="EG152" s="41">
        <f t="shared" si="173"/>
        <v>46.400000000000006</v>
      </c>
      <c r="EH152" s="41">
        <f t="shared" si="173"/>
        <v>8.1999999999999993</v>
      </c>
      <c r="EI152" s="41">
        <f t="shared" si="173"/>
        <v>0</v>
      </c>
      <c r="EJ152" s="41">
        <f t="shared" si="173"/>
        <v>11.8</v>
      </c>
      <c r="EK152" s="41">
        <f t="shared" si="173"/>
        <v>0</v>
      </c>
      <c r="EL152" s="41">
        <f t="shared" si="173"/>
        <v>0</v>
      </c>
      <c r="EM152" s="41">
        <f t="shared" si="173"/>
        <v>0</v>
      </c>
      <c r="EN152" s="41">
        <f t="shared" si="173"/>
        <v>23.3</v>
      </c>
      <c r="EO152" s="41">
        <f t="shared" si="173"/>
        <v>0</v>
      </c>
      <c r="EP152" s="41">
        <f t="shared" si="173"/>
        <v>0</v>
      </c>
      <c r="EQ152" s="41">
        <f t="shared" si="173"/>
        <v>2.2000000000000002</v>
      </c>
      <c r="ER152" s="41">
        <f t="shared" si="173"/>
        <v>0</v>
      </c>
      <c r="ES152" s="41">
        <f t="shared" si="173"/>
        <v>7</v>
      </c>
      <c r="ET152" s="41">
        <f t="shared" si="173"/>
        <v>0</v>
      </c>
      <c r="EU152" s="41">
        <f t="shared" si="173"/>
        <v>0</v>
      </c>
      <c r="EV152" s="41">
        <f t="shared" si="173"/>
        <v>0</v>
      </c>
      <c r="EW152" s="41">
        <f t="shared" si="173"/>
        <v>0</v>
      </c>
      <c r="EX152" s="41">
        <f t="shared" si="173"/>
        <v>0</v>
      </c>
      <c r="EY152" s="41">
        <f t="shared" si="173"/>
        <v>1.2</v>
      </c>
      <c r="EZ152" s="41">
        <f t="shared" si="173"/>
        <v>0</v>
      </c>
      <c r="FA152" s="41">
        <f t="shared" si="173"/>
        <v>0</v>
      </c>
      <c r="FB152" s="41">
        <f t="shared" si="173"/>
        <v>0</v>
      </c>
      <c r="FC152" s="41">
        <f t="shared" si="173"/>
        <v>0</v>
      </c>
      <c r="FD152" s="41">
        <f t="shared" si="173"/>
        <v>0</v>
      </c>
      <c r="FE152" s="41">
        <f t="shared" si="173"/>
        <v>0</v>
      </c>
      <c r="FF152" s="41">
        <f t="shared" si="173"/>
        <v>23.2</v>
      </c>
      <c r="FG152" s="41">
        <f t="shared" si="173"/>
        <v>0</v>
      </c>
      <c r="FH152" s="41">
        <f t="shared" si="173"/>
        <v>47.8</v>
      </c>
      <c r="FI152" s="41">
        <f t="shared" si="173"/>
        <v>0</v>
      </c>
      <c r="FJ152" s="41">
        <f t="shared" si="173"/>
        <v>2.5</v>
      </c>
      <c r="FK152" s="41">
        <f t="shared" si="173"/>
        <v>0</v>
      </c>
      <c r="FL152" s="41">
        <f t="shared" si="173"/>
        <v>0</v>
      </c>
      <c r="FM152" s="41">
        <f t="shared" si="173"/>
        <v>0</v>
      </c>
      <c r="FN152" s="41">
        <f t="shared" si="173"/>
        <v>7.5</v>
      </c>
      <c r="FO152" s="41">
        <f t="shared" si="173"/>
        <v>0</v>
      </c>
      <c r="FP152" s="41">
        <f t="shared" si="173"/>
        <v>16.8</v>
      </c>
      <c r="FQ152" s="41">
        <f t="shared" si="173"/>
        <v>0</v>
      </c>
      <c r="FR152" s="41">
        <f t="shared" si="173"/>
        <v>0</v>
      </c>
      <c r="FS152" s="41">
        <f t="shared" si="173"/>
        <v>0</v>
      </c>
      <c r="FT152" s="46">
        <f t="shared" si="153"/>
        <v>5.5532656263964274E-2</v>
      </c>
      <c r="FU152" s="46">
        <f t="shared" si="153"/>
        <v>14716.584506995883</v>
      </c>
      <c r="FV152" s="46">
        <f t="shared" si="153"/>
        <v>3571.7123365371508</v>
      </c>
      <c r="FW152" s="46">
        <f t="shared" si="153"/>
        <v>0</v>
      </c>
      <c r="FX152" s="46">
        <f t="shared" si="153"/>
        <v>4.8976652763218747</v>
      </c>
      <c r="FY152" s="46">
        <f t="shared" si="153"/>
        <v>0</v>
      </c>
      <c r="FZ152" s="46">
        <f t="shared" si="153"/>
        <v>0</v>
      </c>
      <c r="GA152" s="46">
        <f t="shared" si="153"/>
        <v>0</v>
      </c>
      <c r="GB152" s="46">
        <f t="shared" si="153"/>
        <v>178.3639765579517</v>
      </c>
      <c r="GC152" s="46">
        <f t="shared" si="153"/>
        <v>0</v>
      </c>
      <c r="GD152" s="46" t="str">
        <f t="shared" si="153"/>
        <v/>
      </c>
      <c r="GE152" s="46" t="str">
        <f t="shared" si="153"/>
        <v/>
      </c>
      <c r="GF152" s="46">
        <f t="shared" si="153"/>
        <v>0</v>
      </c>
      <c r="GG152" s="46" t="str">
        <f t="shared" si="151"/>
        <v/>
      </c>
      <c r="GH152" s="46" t="str">
        <f t="shared" si="151"/>
        <v/>
      </c>
      <c r="GI152" s="46" t="str">
        <f t="shared" si="151"/>
        <v/>
      </c>
      <c r="GJ152" s="46" t="str">
        <f t="shared" si="151"/>
        <v/>
      </c>
      <c r="GK152" s="46" t="str">
        <f t="shared" si="149"/>
        <v/>
      </c>
      <c r="GL152" s="46">
        <f t="shared" si="149"/>
        <v>0</v>
      </c>
      <c r="GM152" s="46">
        <f t="shared" si="149"/>
        <v>2.5862068965517238</v>
      </c>
      <c r="GN152" s="46">
        <f t="shared" si="149"/>
        <v>0</v>
      </c>
      <c r="GO152" s="46" t="str">
        <f t="shared" si="149"/>
        <v/>
      </c>
      <c r="GP152" s="46">
        <f t="shared" si="149"/>
        <v>0</v>
      </c>
      <c r="GQ152" s="46" t="str">
        <f t="shared" si="149"/>
        <v/>
      </c>
      <c r="GR152" s="46" t="str">
        <f t="shared" si="149"/>
        <v/>
      </c>
      <c r="GS152" s="46" t="str">
        <f t="shared" si="149"/>
        <v/>
      </c>
      <c r="GT152" s="46">
        <f t="shared" si="149"/>
        <v>99.570815450643764</v>
      </c>
      <c r="GU152" s="46" t="str">
        <f t="shared" si="149"/>
        <v/>
      </c>
      <c r="GV152" s="46" t="str">
        <f t="shared" si="149"/>
        <v/>
      </c>
      <c r="GW152" s="46">
        <f t="shared" si="149"/>
        <v>0</v>
      </c>
      <c r="GX152" s="46" t="str">
        <f t="shared" si="149"/>
        <v/>
      </c>
      <c r="GY152" s="46">
        <f t="shared" si="149"/>
        <v>0</v>
      </c>
      <c r="GZ152" s="46" t="str">
        <f t="shared" si="149"/>
        <v/>
      </c>
      <c r="HA152" s="46" t="str">
        <f t="shared" si="106"/>
        <v/>
      </c>
      <c r="HB152" s="46" t="str">
        <f t="shared" si="106"/>
        <v/>
      </c>
      <c r="HC152" s="46" t="str">
        <f t="shared" si="106"/>
        <v/>
      </c>
      <c r="HD152" s="46" t="str">
        <f t="shared" si="106"/>
        <v/>
      </c>
      <c r="HE152" s="46">
        <f t="shared" si="106"/>
        <v>0</v>
      </c>
      <c r="HF152" s="46" t="str">
        <f t="shared" si="106"/>
        <v/>
      </c>
      <c r="HG152" s="46" t="str">
        <f t="shared" si="10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5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25" t="s">
        <v>248</v>
      </c>
      <c r="B156" s="125"/>
      <c r="C156" s="125"/>
      <c r="D156" s="125"/>
      <c r="BN156" t="s">
        <v>249</v>
      </c>
      <c r="DW156" s="35" t="s">
        <v>12</v>
      </c>
      <c r="DX156" s="74">
        <f>+DW152</f>
        <v>2</v>
      </c>
      <c r="DY156" s="57">
        <f>+DX156/DW153</f>
        <v>0.4</v>
      </c>
      <c r="EA156" s="75" t="s">
        <v>250</v>
      </c>
      <c r="EB156" s="75" t="s">
        <v>251</v>
      </c>
      <c r="EC156" s="75" t="s">
        <v>252</v>
      </c>
      <c r="ED156" s="75" t="s">
        <v>253</v>
      </c>
      <c r="EE156" s="75" t="s">
        <v>254</v>
      </c>
      <c r="EF156" s="75" t="s">
        <v>255</v>
      </c>
    </row>
    <row r="157" spans="1:215" s="34" customFormat="1" ht="26.25" customHeight="1">
      <c r="A157" s="126" t="s">
        <v>256</v>
      </c>
      <c r="B157" s="110" t="s">
        <v>0</v>
      </c>
      <c r="C157" s="128" t="s">
        <v>1</v>
      </c>
      <c r="D157" s="130" t="s">
        <v>2</v>
      </c>
      <c r="E157" s="132" t="s">
        <v>3</v>
      </c>
      <c r="F157" s="119" t="s">
        <v>257</v>
      </c>
      <c r="G157" s="119" t="s">
        <v>258</v>
      </c>
      <c r="H157" s="121" t="s">
        <v>259</v>
      </c>
      <c r="I157" s="121" t="s">
        <v>260</v>
      </c>
      <c r="J157" s="121" t="s">
        <v>4</v>
      </c>
      <c r="K157" s="123" t="s">
        <v>261</v>
      </c>
      <c r="L157" s="135" t="s">
        <v>262</v>
      </c>
      <c r="M157" s="137" t="s">
        <v>5</v>
      </c>
      <c r="N157" s="139" t="s">
        <v>6</v>
      </c>
      <c r="O157" s="119" t="s">
        <v>7</v>
      </c>
      <c r="P157" s="135" t="s">
        <v>10</v>
      </c>
      <c r="Q157" s="141" t="s">
        <v>9</v>
      </c>
      <c r="R157" s="112" t="s">
        <v>8</v>
      </c>
      <c r="S157" s="114" t="s">
        <v>11</v>
      </c>
      <c r="T157" s="115"/>
      <c r="U157" s="115"/>
      <c r="V157" s="115"/>
      <c r="W157" s="115"/>
      <c r="X157" s="115"/>
      <c r="Y157" s="115"/>
      <c r="Z157" s="115"/>
      <c r="AA157" s="116"/>
      <c r="AB157" s="117" t="s">
        <v>263</v>
      </c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7" t="s">
        <v>264</v>
      </c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34" t="s">
        <v>265</v>
      </c>
      <c r="BQ157" s="134"/>
      <c r="BR157" s="134"/>
      <c r="BS157" s="134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  <c r="CO157" s="134"/>
      <c r="CP157" s="134" t="s">
        <v>266</v>
      </c>
      <c r="CQ157" s="134"/>
      <c r="CR157" s="134"/>
      <c r="CS157" s="134"/>
      <c r="CT157" s="134"/>
      <c r="CU157" s="134"/>
      <c r="CV157" s="134"/>
      <c r="CW157" s="134"/>
      <c r="CX157" s="134"/>
      <c r="CY157" s="134"/>
      <c r="CZ157" s="134"/>
      <c r="DA157" s="134"/>
      <c r="DB157" s="134"/>
      <c r="DC157" s="134"/>
      <c r="DW157" s="35" t="s">
        <v>13</v>
      </c>
      <c r="DX157" s="74">
        <f>+DX152</f>
        <v>0</v>
      </c>
      <c r="DY157" s="57">
        <f>+DX157/DW153</f>
        <v>0</v>
      </c>
      <c r="EA157" s="60">
        <v>1</v>
      </c>
      <c r="EB157" s="60" t="s">
        <v>48</v>
      </c>
      <c r="EC157" s="75" t="s">
        <v>267</v>
      </c>
      <c r="ED157" s="23">
        <f>+DN152</f>
        <v>38535.883999999991</v>
      </c>
      <c r="EE157" s="23">
        <f>+EG152</f>
        <v>46.400000000000006</v>
      </c>
      <c r="EF157" s="61">
        <f>+EE157/ED157</f>
        <v>1.2040725470317487E-3</v>
      </c>
    </row>
    <row r="158" spans="1:215" s="34" customFormat="1" ht="36" customHeight="1">
      <c r="A158" s="127"/>
      <c r="B158" s="111"/>
      <c r="C158" s="129"/>
      <c r="D158" s="131"/>
      <c r="E158" s="133"/>
      <c r="F158" s="120"/>
      <c r="G158" s="120"/>
      <c r="H158" s="122"/>
      <c r="I158" s="122"/>
      <c r="J158" s="122"/>
      <c r="K158" s="124"/>
      <c r="L158" s="136"/>
      <c r="M158" s="138"/>
      <c r="N158" s="140"/>
      <c r="O158" s="120"/>
      <c r="P158" s="136"/>
      <c r="Q158" s="142"/>
      <c r="R158" s="113"/>
      <c r="S158" s="35" t="s">
        <v>12</v>
      </c>
      <c r="T158" s="35" t="s">
        <v>13</v>
      </c>
      <c r="U158" s="35" t="s">
        <v>268</v>
      </c>
      <c r="V158" s="35" t="s">
        <v>269</v>
      </c>
      <c r="W158" s="35" t="s">
        <v>85</v>
      </c>
      <c r="X158" s="35" t="s">
        <v>86</v>
      </c>
      <c r="Y158" s="35" t="s">
        <v>87</v>
      </c>
      <c r="Z158" s="35" t="s">
        <v>88</v>
      </c>
      <c r="AA158" s="35" t="s">
        <v>89</v>
      </c>
      <c r="AB158" s="36" t="s">
        <v>90</v>
      </c>
      <c r="AC158" s="25" t="s">
        <v>91</v>
      </c>
      <c r="AD158" s="25" t="s">
        <v>270</v>
      </c>
      <c r="AE158" s="25" t="s">
        <v>271</v>
      </c>
      <c r="AF158" s="36" t="s">
        <v>272</v>
      </c>
      <c r="AG158" s="25" t="s">
        <v>273</v>
      </c>
      <c r="AH158" s="25" t="s">
        <v>274</v>
      </c>
      <c r="AI158" s="36" t="s">
        <v>275</v>
      </c>
      <c r="AJ158" s="36" t="s">
        <v>276</v>
      </c>
      <c r="AK158" s="36" t="s">
        <v>277</v>
      </c>
      <c r="AL158" s="26" t="s">
        <v>278</v>
      </c>
      <c r="AM158" s="25" t="s">
        <v>279</v>
      </c>
      <c r="AN158" s="25" t="s">
        <v>280</v>
      </c>
      <c r="AO158" s="25" t="s">
        <v>281</v>
      </c>
      <c r="AP158" s="36" t="s">
        <v>282</v>
      </c>
      <c r="AQ158" s="37" t="s">
        <v>283</v>
      </c>
      <c r="AR158" s="36" t="s">
        <v>284</v>
      </c>
      <c r="AS158" s="36" t="s">
        <v>285</v>
      </c>
      <c r="AT158" s="36" t="s">
        <v>286</v>
      </c>
      <c r="AU158" s="36" t="s">
        <v>287</v>
      </c>
      <c r="AV158" s="25" t="s">
        <v>288</v>
      </c>
      <c r="AW158" s="25" t="s">
        <v>55</v>
      </c>
      <c r="AX158" s="25" t="s">
        <v>289</v>
      </c>
      <c r="AY158" s="25" t="s">
        <v>290</v>
      </c>
      <c r="AZ158" s="25" t="s">
        <v>291</v>
      </c>
      <c r="BA158" s="25" t="s">
        <v>292</v>
      </c>
      <c r="BB158" s="27" t="s">
        <v>91</v>
      </c>
      <c r="BC158" s="38" t="s">
        <v>270</v>
      </c>
      <c r="BD158" s="38" t="s">
        <v>271</v>
      </c>
      <c r="BE158" s="38" t="s">
        <v>293</v>
      </c>
      <c r="BF158" s="38" t="s">
        <v>280</v>
      </c>
      <c r="BG158" s="38" t="s">
        <v>272</v>
      </c>
      <c r="BH158" s="38" t="s">
        <v>274</v>
      </c>
      <c r="BI158" s="38" t="s">
        <v>294</v>
      </c>
      <c r="BJ158" s="38" t="s">
        <v>276</v>
      </c>
      <c r="BK158" s="38" t="s">
        <v>295</v>
      </c>
      <c r="BL158" s="38" t="s">
        <v>296</v>
      </c>
      <c r="BM158" s="38" t="s">
        <v>273</v>
      </c>
      <c r="BN158" s="38" t="s">
        <v>297</v>
      </c>
      <c r="BO158" s="38" t="s">
        <v>285</v>
      </c>
      <c r="BP158" s="36" t="s">
        <v>90</v>
      </c>
      <c r="BQ158" s="25" t="s">
        <v>91</v>
      </c>
      <c r="BR158" s="25" t="s">
        <v>270</v>
      </c>
      <c r="BS158" s="25" t="s">
        <v>271</v>
      </c>
      <c r="BT158" s="36" t="s">
        <v>272</v>
      </c>
      <c r="BU158" s="25" t="s">
        <v>273</v>
      </c>
      <c r="BV158" s="25" t="s">
        <v>274</v>
      </c>
      <c r="BW158" s="36" t="s">
        <v>275</v>
      </c>
      <c r="BX158" s="36" t="s">
        <v>276</v>
      </c>
      <c r="BY158" s="36" t="s">
        <v>277</v>
      </c>
      <c r="BZ158" s="26" t="s">
        <v>278</v>
      </c>
      <c r="CA158" s="25" t="s">
        <v>279</v>
      </c>
      <c r="CB158" s="25" t="s">
        <v>280</v>
      </c>
      <c r="CC158" s="25" t="s">
        <v>281</v>
      </c>
      <c r="CD158" s="36" t="s">
        <v>282</v>
      </c>
      <c r="CE158" s="37" t="s">
        <v>283</v>
      </c>
      <c r="CF158" s="36" t="s">
        <v>284</v>
      </c>
      <c r="CG158" s="36" t="s">
        <v>285</v>
      </c>
      <c r="CH158" s="36" t="s">
        <v>286</v>
      </c>
      <c r="CI158" s="36" t="s">
        <v>287</v>
      </c>
      <c r="CJ158" s="25" t="s">
        <v>288</v>
      </c>
      <c r="CK158" s="25" t="s">
        <v>55</v>
      </c>
      <c r="CL158" s="25" t="s">
        <v>289</v>
      </c>
      <c r="CM158" s="25" t="s">
        <v>290</v>
      </c>
      <c r="CN158" s="25" t="s">
        <v>291</v>
      </c>
      <c r="CO158" s="25" t="s">
        <v>292</v>
      </c>
      <c r="CP158" s="27" t="s">
        <v>91</v>
      </c>
      <c r="CQ158" s="38" t="s">
        <v>270</v>
      </c>
      <c r="CR158" s="38" t="s">
        <v>271</v>
      </c>
      <c r="CS158" s="38" t="s">
        <v>293</v>
      </c>
      <c r="CT158" s="38" t="s">
        <v>280</v>
      </c>
      <c r="CU158" s="38" t="s">
        <v>272</v>
      </c>
      <c r="CV158" s="38" t="s">
        <v>274</v>
      </c>
      <c r="CW158" s="38" t="s">
        <v>294</v>
      </c>
      <c r="CX158" s="38" t="s">
        <v>276</v>
      </c>
      <c r="CY158" s="38" t="s">
        <v>295</v>
      </c>
      <c r="CZ158" s="38" t="s">
        <v>296</v>
      </c>
      <c r="DA158" s="38" t="s">
        <v>273</v>
      </c>
      <c r="DB158" s="38" t="s">
        <v>297</v>
      </c>
      <c r="DC158" s="38" t="s">
        <v>285</v>
      </c>
      <c r="DW158" s="35" t="s">
        <v>46</v>
      </c>
      <c r="DX158" s="74">
        <f>+EA152</f>
        <v>0</v>
      </c>
      <c r="DY158" s="57">
        <f>+DX158/DW153</f>
        <v>0</v>
      </c>
      <c r="EA158" s="60">
        <v>2</v>
      </c>
      <c r="EB158" s="60" t="s">
        <v>49</v>
      </c>
      <c r="EC158" s="75" t="s">
        <v>298</v>
      </c>
      <c r="ED158" s="23">
        <f>+DN25+DN41+DN42+DN47+DN52+DN56+DN57+DN58</f>
        <v>6227.09</v>
      </c>
      <c r="EE158" s="23">
        <f>+EJ152</f>
        <v>11.8</v>
      </c>
      <c r="EF158" s="61">
        <f>+EE158/ED158</f>
        <v>1.8949461144772278E-3</v>
      </c>
      <c r="EH158" s="58"/>
    </row>
    <row r="159" spans="1:215" s="34" customFormat="1" ht="15.75" hidden="1" customHeight="1">
      <c r="A159" s="62">
        <v>30501005</v>
      </c>
      <c r="B159" s="110" t="s">
        <v>299</v>
      </c>
      <c r="C159" s="78" t="s">
        <v>226</v>
      </c>
      <c r="D159" s="79"/>
      <c r="E159" s="63">
        <v>5.03</v>
      </c>
      <c r="F159" s="23">
        <f t="shared" ref="F159:F222" si="174">E159*D159</f>
        <v>0</v>
      </c>
      <c r="G159" s="80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300</v>
      </c>
      <c r="DX159" s="74">
        <f>+DZ152</f>
        <v>3</v>
      </c>
      <c r="DY159" s="57">
        <f>+DX159/DW153</f>
        <v>0.6</v>
      </c>
      <c r="DZ159" s="1"/>
      <c r="EA159" s="60">
        <v>3</v>
      </c>
      <c r="EB159" s="60" t="s">
        <v>50</v>
      </c>
      <c r="EC159" s="75" t="s">
        <v>301</v>
      </c>
      <c r="ED159" s="23">
        <f>+DN26+DN27+DN46+DN47++DN48+DN49</f>
        <v>3703.9</v>
      </c>
      <c r="EE159" s="23">
        <f>+EN152+EO152</f>
        <v>23.3</v>
      </c>
      <c r="EF159" s="61">
        <f t="shared" ref="EF159:EF163" si="185">+EE159/ED159</f>
        <v>6.2906665946704824E-3</v>
      </c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11"/>
      <c r="C160" s="78" t="s">
        <v>155</v>
      </c>
      <c r="D160" s="79"/>
      <c r="E160" s="63">
        <v>5.03</v>
      </c>
      <c r="F160" s="23">
        <f t="shared" si="174"/>
        <v>0</v>
      </c>
      <c r="G160" s="80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47</v>
      </c>
      <c r="DX160" s="74">
        <f>+DW153-DX156-DX157-DX158-DX159</f>
        <v>0</v>
      </c>
      <c r="DY160" s="57">
        <f>+DX160/DW153</f>
        <v>0</v>
      </c>
      <c r="DZ160" s="1"/>
      <c r="EA160" s="60">
        <v>4</v>
      </c>
      <c r="EB160" s="60" t="s">
        <v>51</v>
      </c>
      <c r="EC160" s="75" t="s">
        <v>302</v>
      </c>
      <c r="ED160" s="23">
        <f>+DN52+DN54+DN55+DN56+DN57+DN58</f>
        <v>6227.09</v>
      </c>
      <c r="EE160" s="23">
        <f>+EQ152</f>
        <v>2.2000000000000002</v>
      </c>
      <c r="EF160" s="61">
        <f t="shared" si="185"/>
        <v>3.532950382923645E-4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8.75" customHeight="1">
      <c r="A161" s="62">
        <v>30100012</v>
      </c>
      <c r="B161" s="100" t="s">
        <v>303</v>
      </c>
      <c r="C161" s="28" t="s">
        <v>162</v>
      </c>
      <c r="D161" s="5">
        <v>793</v>
      </c>
      <c r="E161" s="22">
        <v>5.03</v>
      </c>
      <c r="F161" s="23">
        <f t="shared" si="174"/>
        <v>3988.7900000000004</v>
      </c>
      <c r="G161" s="23">
        <f>+'[2]11'!$L$234</f>
        <v>4091.88</v>
      </c>
      <c r="H161" s="23">
        <f t="shared" si="186"/>
        <v>3.2</v>
      </c>
      <c r="I161" s="23">
        <f t="shared" si="187"/>
        <v>5</v>
      </c>
      <c r="J161" s="23">
        <f t="shared" si="177"/>
        <v>3991.9900000000002</v>
      </c>
      <c r="K161" s="23">
        <f t="shared" si="178"/>
        <v>8.0160521444191987E-2</v>
      </c>
      <c r="L161" s="23">
        <f t="shared" si="179"/>
        <v>0.12219322169760599</v>
      </c>
      <c r="M161" s="10">
        <v>0.3</v>
      </c>
      <c r="N161" s="23">
        <f t="shared" si="188"/>
        <v>11.97597</v>
      </c>
      <c r="O161" s="23">
        <f t="shared" si="189"/>
        <v>9.7646256858201996E-2</v>
      </c>
      <c r="P161" s="23">
        <f t="shared" si="180"/>
        <v>0</v>
      </c>
      <c r="Q161" s="7">
        <v>0.05</v>
      </c>
      <c r="R161" s="6">
        <f t="shared" si="181"/>
        <v>0.19959950000000004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>
        <v>2</v>
      </c>
      <c r="AD161" s="4">
        <v>1.2</v>
      </c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>
        <v>2.5</v>
      </c>
      <c r="BG161" s="4"/>
      <c r="BH161" s="4"/>
      <c r="BI161" s="4"/>
      <c r="BJ161" s="4"/>
      <c r="BK161" s="4"/>
      <c r="BL161" s="4">
        <v>2.5</v>
      </c>
      <c r="BM161" s="4"/>
      <c r="BN161" s="4"/>
      <c r="BO161" s="4"/>
      <c r="BP161" s="4">
        <f t="shared" si="182"/>
        <v>0</v>
      </c>
      <c r="BQ161" s="4">
        <f t="shared" si="182"/>
        <v>2494.9937500000001</v>
      </c>
      <c r="BR161" s="4">
        <f t="shared" si="182"/>
        <v>982.05119999999988</v>
      </c>
      <c r="BS161" s="4">
        <f t="shared" si="182"/>
        <v>0</v>
      </c>
      <c r="BT161" s="4">
        <f t="shared" si="182"/>
        <v>0</v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>
        <f t="shared" si="182"/>
        <v>0</v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>
        <f t="shared" si="183"/>
        <v>0</v>
      </c>
      <c r="CJ161" s="4">
        <f t="shared" si="183"/>
        <v>0</v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5" t="s">
        <v>17</v>
      </c>
      <c r="DX161" s="74">
        <f>+DW153</f>
        <v>5</v>
      </c>
      <c r="DY161" s="57">
        <f>+DX161/DW153</f>
        <v>1</v>
      </c>
      <c r="EA161" s="60">
        <v>5</v>
      </c>
      <c r="EB161" s="60" t="s">
        <v>52</v>
      </c>
      <c r="EC161" s="75" t="s">
        <v>267</v>
      </c>
      <c r="ED161" s="23">
        <f>+DN152</f>
        <v>38535.883999999991</v>
      </c>
      <c r="EE161" s="23">
        <f>+EF152</f>
        <v>21.400000000000002</v>
      </c>
      <c r="EF161" s="61">
        <f t="shared" si="185"/>
        <v>5.5532656263964275E-4</v>
      </c>
    </row>
    <row r="162" spans="1:136" s="1" customFormat="1" ht="14.25" hidden="1" customHeight="1">
      <c r="A162" s="62">
        <v>30100014</v>
      </c>
      <c r="B162" s="101"/>
      <c r="C162" s="28" t="s">
        <v>179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60">
        <v>6</v>
      </c>
      <c r="EB162" s="60" t="s">
        <v>304</v>
      </c>
      <c r="EC162" s="75" t="s">
        <v>267</v>
      </c>
      <c r="ED162" s="76">
        <f>+DN152</f>
        <v>38535.883999999991</v>
      </c>
      <c r="EE162" s="76">
        <f>+DL152-EE157-EE158-EE159-EE160-EE161</f>
        <v>16.399999999999995</v>
      </c>
      <c r="EF162" s="61">
        <f>+EE162/ED162</f>
        <v>4.2557736576122139E-4</v>
      </c>
    </row>
    <row r="163" spans="1:136" s="1" customFormat="1" ht="14.25" hidden="1" customHeight="1">
      <c r="A163" s="62">
        <v>30100010</v>
      </c>
      <c r="B163" s="101"/>
      <c r="C163" s="28" t="s">
        <v>138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60">
        <v>7</v>
      </c>
      <c r="EB163" s="143" t="s">
        <v>305</v>
      </c>
      <c r="EC163" s="144"/>
      <c r="ED163" s="76">
        <f>+DN152</f>
        <v>38535.883999999991</v>
      </c>
      <c r="EE163" s="76">
        <f>+DL152</f>
        <v>121.5</v>
      </c>
      <c r="EF163" s="61">
        <f t="shared" si="185"/>
        <v>3.1529054841456352E-3</v>
      </c>
    </row>
    <row r="164" spans="1:136" s="1" customFormat="1" ht="14.25" hidden="1" customHeight="1">
      <c r="A164" s="62">
        <v>30100013</v>
      </c>
      <c r="B164" s="101"/>
      <c r="C164" s="28" t="s">
        <v>139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4.25" hidden="1" customHeight="1">
      <c r="A165" s="62">
        <v>30100011</v>
      </c>
      <c r="B165" s="102"/>
      <c r="C165" s="28" t="s">
        <v>140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4.25" hidden="1" customHeight="1">
      <c r="A166" s="62">
        <v>30100016</v>
      </c>
      <c r="B166" s="100" t="s">
        <v>141</v>
      </c>
      <c r="C166" s="28" t="s">
        <v>142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2">
        <v>30100017</v>
      </c>
      <c r="B167" s="101"/>
      <c r="C167" s="28" t="s">
        <v>143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2">
        <v>30100015</v>
      </c>
      <c r="B168" s="102"/>
      <c r="C168" s="28" t="s">
        <v>144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customHeight="1">
      <c r="A169" s="62">
        <v>30100031</v>
      </c>
      <c r="B169" s="106" t="s">
        <v>145</v>
      </c>
      <c r="C169" s="28" t="s">
        <v>140</v>
      </c>
      <c r="D169" s="5">
        <v>216</v>
      </c>
      <c r="E169" s="22">
        <v>5.03</v>
      </c>
      <c r="F169" s="23">
        <f t="shared" si="174"/>
        <v>1086.48</v>
      </c>
      <c r="G169" s="23">
        <f>+'[2]11'!$L$245</f>
        <v>1431.04</v>
      </c>
      <c r="H169" s="23">
        <f t="shared" si="186"/>
        <v>0</v>
      </c>
      <c r="I169" s="23">
        <f t="shared" si="187"/>
        <v>8</v>
      </c>
      <c r="J169" s="23">
        <f t="shared" si="177"/>
        <v>1086.48</v>
      </c>
      <c r="K169" s="23">
        <f t="shared" si="178"/>
        <v>0</v>
      </c>
      <c r="L169" s="23">
        <f t="shared" si="179"/>
        <v>0.55903398926654746</v>
      </c>
      <c r="M169" s="10">
        <v>0.35</v>
      </c>
      <c r="N169" s="23">
        <f t="shared" si="188"/>
        <v>3.8026799999999996</v>
      </c>
      <c r="O169" s="23">
        <f t="shared" si="189"/>
        <v>-0.20903398926654748</v>
      </c>
      <c r="P169" s="23">
        <f t="shared" si="180"/>
        <v>0</v>
      </c>
      <c r="Q169" s="7">
        <v>0.3</v>
      </c>
      <c r="R169" s="6">
        <f t="shared" si="181"/>
        <v>0.32594400000000001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>
        <v>2.5</v>
      </c>
      <c r="BC169" s="4"/>
      <c r="BD169" s="4">
        <v>2.5</v>
      </c>
      <c r="BE169" s="4"/>
      <c r="BF169" s="4"/>
      <c r="BG169" s="4"/>
      <c r="BH169" s="4"/>
      <c r="BI169" s="4"/>
      <c r="BJ169" s="4"/>
      <c r="BK169" s="4"/>
      <c r="BL169" s="4">
        <v>3</v>
      </c>
      <c r="BM169" s="4"/>
      <c r="BN169" s="4"/>
      <c r="BO169" s="4"/>
      <c r="BP169" s="4">
        <f t="shared" si="182"/>
        <v>0</v>
      </c>
      <c r="BQ169" s="4" t="str">
        <f t="shared" si="182"/>
        <v/>
      </c>
      <c r="BR169" s="4">
        <f t="shared" si="182"/>
        <v>0</v>
      </c>
      <c r="BS169" s="4">
        <f t="shared" si="182"/>
        <v>0</v>
      </c>
      <c r="BT169" s="4">
        <f t="shared" si="182"/>
        <v>0</v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>
        <f t="shared" si="182"/>
        <v>0</v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 customHeight="1">
      <c r="A170" s="62">
        <v>30100033</v>
      </c>
      <c r="B170" s="106"/>
      <c r="C170" s="28" t="s">
        <v>146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2">
        <v>30100062</v>
      </c>
      <c r="B171" s="106"/>
      <c r="C171" s="28" t="s">
        <v>147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2">
        <v>30100032</v>
      </c>
      <c r="B172" s="106"/>
      <c r="C172" s="28" t="s">
        <v>148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2">
        <v>30100035</v>
      </c>
      <c r="B173" s="100" t="s">
        <v>149</v>
      </c>
      <c r="C173" s="28" t="s">
        <v>148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2">
        <v>30100036</v>
      </c>
      <c r="B174" s="101"/>
      <c r="C174" s="28" t="s">
        <v>150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2">
        <v>30100034</v>
      </c>
      <c r="B175" s="102"/>
      <c r="C175" s="28" t="s">
        <v>138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2">
        <v>30100019</v>
      </c>
      <c r="B176" s="100" t="s">
        <v>151</v>
      </c>
      <c r="C176" s="28" t="s">
        <v>152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2">
        <v>30100020</v>
      </c>
      <c r="B177" s="101"/>
      <c r="C177" s="28" t="s">
        <v>153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2">
        <v>30100021</v>
      </c>
      <c r="B178" s="101"/>
      <c r="C178" s="28" t="s">
        <v>154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2">
        <v>30100018</v>
      </c>
      <c r="B179" s="102"/>
      <c r="C179" s="28" t="s">
        <v>155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2">
        <v>30100030</v>
      </c>
      <c r="B180" s="83" t="s">
        <v>156</v>
      </c>
      <c r="C180" s="28" t="s">
        <v>157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 customHeight="1">
      <c r="A181" s="62">
        <v>30100038</v>
      </c>
      <c r="B181" s="106" t="s">
        <v>158</v>
      </c>
      <c r="C181" s="28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customHeight="1">
      <c r="A182" s="62">
        <v>30100037</v>
      </c>
      <c r="B182" s="106"/>
      <c r="C182" s="28" t="s">
        <v>15</v>
      </c>
      <c r="D182" s="5">
        <v>587</v>
      </c>
      <c r="E182" s="22">
        <v>5.03</v>
      </c>
      <c r="F182" s="23">
        <f t="shared" si="174"/>
        <v>2952.61</v>
      </c>
      <c r="G182" s="23">
        <f>+'[2]11'!$L$252</f>
        <v>3595.9139999999998</v>
      </c>
      <c r="H182" s="23">
        <f t="shared" si="186"/>
        <v>28</v>
      </c>
      <c r="I182" s="23">
        <f t="shared" si="187"/>
        <v>15</v>
      </c>
      <c r="J182" s="23">
        <f t="shared" si="177"/>
        <v>2980.61</v>
      </c>
      <c r="K182" s="23">
        <f t="shared" si="178"/>
        <v>0.93940502111983792</v>
      </c>
      <c r="L182" s="23">
        <f t="shared" si="179"/>
        <v>0.41714012070366535</v>
      </c>
      <c r="M182" s="10">
        <v>0.8</v>
      </c>
      <c r="N182" s="23">
        <f t="shared" si="188"/>
        <v>23.844880000000003</v>
      </c>
      <c r="O182" s="23">
        <f t="shared" si="189"/>
        <v>-0.55654514182350323</v>
      </c>
      <c r="P182" s="23">
        <f t="shared" si="180"/>
        <v>0</v>
      </c>
      <c r="Q182" s="7">
        <v>0.5</v>
      </c>
      <c r="R182" s="6">
        <f t="shared" si="181"/>
        <v>1.490305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>
        <v>6</v>
      </c>
      <c r="AD182" s="4"/>
      <c r="AE182" s="4"/>
      <c r="AF182" s="4"/>
      <c r="AG182" s="4"/>
      <c r="AH182" s="4"/>
      <c r="AI182" s="4"/>
      <c r="AJ182" s="4">
        <v>22</v>
      </c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>
        <v>7.5</v>
      </c>
      <c r="BC182" s="4"/>
      <c r="BD182" s="4"/>
      <c r="BE182" s="4"/>
      <c r="BF182" s="4"/>
      <c r="BG182" s="4"/>
      <c r="BH182" s="4"/>
      <c r="BI182" s="4"/>
      <c r="BJ182" s="4">
        <v>7.5</v>
      </c>
      <c r="BK182" s="4"/>
      <c r="BL182" s="4"/>
      <c r="BM182" s="4"/>
      <c r="BN182" s="4"/>
      <c r="BO182" s="4"/>
      <c r="BP182" s="4">
        <f t="shared" si="191"/>
        <v>0</v>
      </c>
      <c r="BQ182" s="4">
        <f t="shared" si="191"/>
        <v>638.7021428571428</v>
      </c>
      <c r="BR182" s="4">
        <f t="shared" si="191"/>
        <v>0</v>
      </c>
      <c r="BS182" s="4">
        <f t="shared" si="191"/>
        <v>0</v>
      </c>
      <c r="BT182" s="4">
        <f t="shared" si="191"/>
        <v>0</v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>
        <f t="shared" si="191"/>
        <v>1476.207890331174</v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>
        <f t="shared" si="190"/>
        <v>0</v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>
        <f t="shared" si="190"/>
        <v>34.090909090909086</v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2">
        <v>30100040</v>
      </c>
      <c r="B183" s="107" t="s">
        <v>159</v>
      </c>
      <c r="C183" s="28" t="s">
        <v>160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2">
        <v>30100039</v>
      </c>
      <c r="B184" s="108"/>
      <c r="C184" s="28" t="s">
        <v>138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2">
        <v>30100042</v>
      </c>
      <c r="B185" s="108"/>
      <c r="C185" s="28" t="s">
        <v>150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2">
        <v>30100041</v>
      </c>
      <c r="B186" s="109"/>
      <c r="C186" s="28" t="s">
        <v>148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customHeight="1">
      <c r="A187" s="62">
        <v>30100046</v>
      </c>
      <c r="B187" s="100" t="s">
        <v>161</v>
      </c>
      <c r="C187" s="28" t="s">
        <v>139</v>
      </c>
      <c r="D187" s="5">
        <v>540</v>
      </c>
      <c r="E187" s="22">
        <v>5.03</v>
      </c>
      <c r="F187" s="23">
        <f t="shared" si="174"/>
        <v>2716.2000000000003</v>
      </c>
      <c r="G187" s="23">
        <f>+'[2]11'!$L$265</f>
        <v>3166.22</v>
      </c>
      <c r="H187" s="23">
        <f t="shared" si="186"/>
        <v>0</v>
      </c>
      <c r="I187" s="23">
        <f t="shared" si="187"/>
        <v>2</v>
      </c>
      <c r="J187" s="23">
        <f t="shared" si="177"/>
        <v>2716.2000000000003</v>
      </c>
      <c r="K187" s="23">
        <f t="shared" si="178"/>
        <v>0</v>
      </c>
      <c r="L187" s="23">
        <f t="shared" si="179"/>
        <v>6.3166804580856675E-2</v>
      </c>
      <c r="M187" s="10">
        <v>0.2</v>
      </c>
      <c r="N187" s="23">
        <f t="shared" si="188"/>
        <v>5.4324000000000012</v>
      </c>
      <c r="O187" s="23">
        <f t="shared" si="189"/>
        <v>0.13683319541914335</v>
      </c>
      <c r="P187" s="23">
        <f t="shared" si="180"/>
        <v>0</v>
      </c>
      <c r="Q187" s="7">
        <v>0.1</v>
      </c>
      <c r="R187" s="6">
        <f t="shared" si="181"/>
        <v>0.27162000000000008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>
        <v>2</v>
      </c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>
        <f t="shared" si="191"/>
        <v>0</v>
      </c>
      <c r="BQ187" s="4" t="str">
        <f t="shared" si="191"/>
        <v/>
      </c>
      <c r="BR187" s="4">
        <f t="shared" si="191"/>
        <v>0</v>
      </c>
      <c r="BS187" s="4">
        <f t="shared" si="191"/>
        <v>0</v>
      </c>
      <c r="BT187" s="4">
        <f t="shared" si="191"/>
        <v>0</v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>
        <f t="shared" si="191"/>
        <v>0</v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 customHeight="1">
      <c r="A188" s="62">
        <v>30100045</v>
      </c>
      <c r="B188" s="101"/>
      <c r="C188" s="28" t="s">
        <v>162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2">
        <v>30100044</v>
      </c>
      <c r="B189" s="101"/>
      <c r="C189" s="28" t="s">
        <v>150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customHeight="1">
      <c r="A190" s="62">
        <v>30100043</v>
      </c>
      <c r="B190" s="102"/>
      <c r="C190" s="28" t="s">
        <v>163</v>
      </c>
      <c r="D190" s="5">
        <v>205</v>
      </c>
      <c r="E190" s="22">
        <v>5.03</v>
      </c>
      <c r="F190" s="23">
        <f t="shared" si="174"/>
        <v>1031.1500000000001</v>
      </c>
      <c r="G190" s="23">
        <f>+'[2]11'!$L$266</f>
        <v>928.03</v>
      </c>
      <c r="H190" s="23">
        <f t="shared" si="186"/>
        <v>0</v>
      </c>
      <c r="I190" s="23">
        <f t="shared" si="187"/>
        <v>0</v>
      </c>
      <c r="J190" s="23">
        <f t="shared" si="177"/>
        <v>1031.1500000000001</v>
      </c>
      <c r="K190" s="23">
        <f t="shared" si="178"/>
        <v>0</v>
      </c>
      <c r="L190" s="23">
        <f t="shared" si="179"/>
        <v>0</v>
      </c>
      <c r="M190" s="10">
        <v>0.2</v>
      </c>
      <c r="N190" s="23">
        <f t="shared" si="188"/>
        <v>2.0623</v>
      </c>
      <c r="O190" s="23">
        <f t="shared" si="189"/>
        <v>0.2</v>
      </c>
      <c r="P190" s="23">
        <f t="shared" si="180"/>
        <v>0</v>
      </c>
      <c r="Q190" s="7">
        <v>0.1</v>
      </c>
      <c r="R190" s="6">
        <f t="shared" si="181"/>
        <v>0.10311500000000001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>
        <f t="shared" si="191"/>
        <v>0</v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>
        <f t="shared" si="191"/>
        <v>0</v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>
        <f t="shared" si="191"/>
        <v>0</v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4.25" hidden="1" customHeight="1">
      <c r="A191" s="62">
        <v>30501007</v>
      </c>
      <c r="B191" s="100" t="s">
        <v>164</v>
      </c>
      <c r="C191" s="28" t="s">
        <v>165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4.25" hidden="1" customHeight="1">
      <c r="A192" s="62">
        <v>30501008</v>
      </c>
      <c r="B192" s="101"/>
      <c r="C192" s="28" t="s">
        <v>144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4.25" hidden="1" customHeight="1">
      <c r="A193" s="62">
        <v>30501009</v>
      </c>
      <c r="B193" s="101"/>
      <c r="C193" s="28" t="s">
        <v>166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4.25" hidden="1" customHeight="1">
      <c r="A194" s="62">
        <v>30501010</v>
      </c>
      <c r="B194" s="101"/>
      <c r="C194" s="28" t="s">
        <v>167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4.25" hidden="1" customHeight="1">
      <c r="A195" s="62">
        <v>30501011</v>
      </c>
      <c r="B195" s="102"/>
      <c r="C195" s="28" t="s">
        <v>168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2">
        <v>30100048</v>
      </c>
      <c r="B196" s="100" t="s">
        <v>169</v>
      </c>
      <c r="C196" s="28" t="s">
        <v>146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2">
        <v>30100047</v>
      </c>
      <c r="B197" s="102"/>
      <c r="C197" s="28" t="s">
        <v>170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2">
        <v>30100064</v>
      </c>
      <c r="B198" s="81" t="s">
        <v>171</v>
      </c>
      <c r="C198" s="28" t="s">
        <v>172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5" hidden="1" customHeight="1">
      <c r="A199" s="62">
        <v>30100049</v>
      </c>
      <c r="B199" s="100" t="s">
        <v>173</v>
      </c>
      <c r="C199" s="28" t="s">
        <v>174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2">
        <v>30100050</v>
      </c>
      <c r="B200" s="101"/>
      <c r="C200" s="28" t="s">
        <v>148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 customHeight="1">
      <c r="A201" s="62">
        <v>30100051</v>
      </c>
      <c r="B201" s="100" t="s">
        <v>175</v>
      </c>
      <c r="C201" s="28" t="s">
        <v>148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 customHeight="1">
      <c r="A202" s="62">
        <v>30100052</v>
      </c>
      <c r="B202" s="102"/>
      <c r="C202" s="28" t="s">
        <v>146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hidden="1" customHeight="1">
      <c r="A203" s="62">
        <v>30100001</v>
      </c>
      <c r="B203" s="101" t="s">
        <v>176</v>
      </c>
      <c r="C203" s="28" t="s">
        <v>163</v>
      </c>
      <c r="D203" s="5"/>
      <c r="E203" s="22">
        <v>5.0599999999999996</v>
      </c>
      <c r="F203" s="23">
        <f t="shared" si="174"/>
        <v>0</v>
      </c>
      <c r="G203" s="23"/>
      <c r="H203" s="23">
        <f t="shared" si="186"/>
        <v>0</v>
      </c>
      <c r="I203" s="23">
        <f t="shared" si="187"/>
        <v>0</v>
      </c>
      <c r="J203" s="23">
        <f t="shared" si="177"/>
        <v>0</v>
      </c>
      <c r="K203" s="23" t="str">
        <f t="shared" si="178"/>
        <v>0</v>
      </c>
      <c r="L203" s="23" t="str">
        <f t="shared" si="179"/>
        <v>0</v>
      </c>
      <c r="M203" s="10">
        <v>0.7</v>
      </c>
      <c r="N203" s="23">
        <f t="shared" si="188"/>
        <v>0</v>
      </c>
      <c r="O203" s="23">
        <f t="shared" si="189"/>
        <v>0.7</v>
      </c>
      <c r="P203" s="23" t="str">
        <f t="shared" si="180"/>
        <v/>
      </c>
      <c r="Q203" s="7">
        <v>0.3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4"/>
        <v/>
      </c>
      <c r="BQ203" s="4" t="str">
        <f t="shared" si="194"/>
        <v/>
      </c>
      <c r="BR203" s="4" t="str">
        <f t="shared" si="194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 t="str">
        <f t="shared" si="193"/>
        <v/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 customHeight="1">
      <c r="A204" s="62">
        <v>30100002</v>
      </c>
      <c r="B204" s="102"/>
      <c r="C204" s="28" t="s">
        <v>177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2">
        <v>30101068</v>
      </c>
      <c r="B205" s="101" t="s">
        <v>178</v>
      </c>
      <c r="C205" s="28" t="s">
        <v>179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2">
        <v>30101071</v>
      </c>
      <c r="B206" s="102"/>
      <c r="C206" s="2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 customHeight="1">
      <c r="A207" s="62">
        <v>30200006</v>
      </c>
      <c r="B207" s="100" t="s">
        <v>180</v>
      </c>
      <c r="C207" s="28" t="s">
        <v>181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hidden="1" customHeight="1">
      <c r="A208" s="62">
        <v>30200005</v>
      </c>
      <c r="B208" s="102"/>
      <c r="C208" s="28" t="s">
        <v>174</v>
      </c>
      <c r="D208" s="5"/>
      <c r="E208" s="22">
        <v>5.05</v>
      </c>
      <c r="F208" s="23">
        <f t="shared" si="174"/>
        <v>0</v>
      </c>
      <c r="G208" s="23"/>
      <c r="H208" s="23">
        <f t="shared" si="186"/>
        <v>0</v>
      </c>
      <c r="I208" s="23">
        <f t="shared" si="187"/>
        <v>0</v>
      </c>
      <c r="J208" s="23">
        <f t="shared" si="177"/>
        <v>0</v>
      </c>
      <c r="K208" s="23" t="str">
        <f t="shared" si="178"/>
        <v>0</v>
      </c>
      <c r="L208" s="23" t="str">
        <f t="shared" si="179"/>
        <v>0</v>
      </c>
      <c r="M208" s="10">
        <v>0.6</v>
      </c>
      <c r="N208" s="23">
        <f t="shared" si="188"/>
        <v>0</v>
      </c>
      <c r="O208" s="23">
        <f t="shared" si="189"/>
        <v>0.6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71" si="198">IF(ISERROR(AB208/J208*100),"",(AB208/J208*100))</f>
        <v/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 t="str">
        <f t="shared" si="197"/>
        <v/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 t="str">
        <f t="shared" si="197"/>
        <v/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70">
        <v>30100063</v>
      </c>
      <c r="B209" s="100" t="s">
        <v>182</v>
      </c>
      <c r="C209" s="28" t="s">
        <v>183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2">
        <v>30100061</v>
      </c>
      <c r="B210" s="102"/>
      <c r="C210" s="28" t="s">
        <v>184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 hidden="1">
      <c r="A211" s="62">
        <v>30200001</v>
      </c>
      <c r="B211" s="83" t="s">
        <v>185</v>
      </c>
      <c r="C211" s="28" t="s">
        <v>181</v>
      </c>
      <c r="D211" s="5"/>
      <c r="E211" s="22">
        <v>5.0599999999999996</v>
      </c>
      <c r="F211" s="23">
        <f t="shared" si="174"/>
        <v>0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0</v>
      </c>
      <c r="K211" s="23" t="str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0</v>
      </c>
      <c r="O211" s="23">
        <f t="shared" si="189"/>
        <v>1</v>
      </c>
      <c r="P211" s="23" t="str">
        <f t="shared" si="180"/>
        <v/>
      </c>
      <c r="Q211" s="7">
        <v>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8"/>
        <v/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 t="str">
        <f t="shared" si="197"/>
        <v/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 t="str">
        <f t="shared" si="197"/>
        <v/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 hidden="1">
      <c r="A212" s="62">
        <v>30100007</v>
      </c>
      <c r="B212" s="100" t="s">
        <v>186</v>
      </c>
      <c r="C212" s="28" t="s">
        <v>174</v>
      </c>
      <c r="D212" s="5"/>
      <c r="E212" s="22">
        <v>5.09</v>
      </c>
      <c r="F212" s="23">
        <f t="shared" si="174"/>
        <v>0</v>
      </c>
      <c r="G212" s="23"/>
      <c r="H212" s="23">
        <f t="shared" si="186"/>
        <v>0</v>
      </c>
      <c r="I212" s="23">
        <f t="shared" si="187"/>
        <v>0</v>
      </c>
      <c r="J212" s="23">
        <f t="shared" si="177"/>
        <v>0</v>
      </c>
      <c r="K212" s="23" t="str">
        <f t="shared" si="178"/>
        <v>0</v>
      </c>
      <c r="L212" s="23" t="str">
        <f t="shared" si="179"/>
        <v>0</v>
      </c>
      <c r="M212" s="10">
        <v>0.8</v>
      </c>
      <c r="N212" s="23">
        <f t="shared" si="188"/>
        <v>0</v>
      </c>
      <c r="O212" s="23">
        <f t="shared" si="189"/>
        <v>0.8</v>
      </c>
      <c r="P212" s="23" t="str">
        <f t="shared" si="180"/>
        <v/>
      </c>
      <c r="Q212" s="7">
        <v>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8"/>
        <v/>
      </c>
      <c r="BQ212" s="4" t="str">
        <f t="shared" si="198"/>
        <v/>
      </c>
      <c r="BR212" s="4" t="str">
        <f t="shared" si="198"/>
        <v/>
      </c>
      <c r="BS212" s="4">
        <f t="shared" si="197"/>
        <v>0</v>
      </c>
      <c r="BT212" s="4" t="str">
        <f t="shared" si="197"/>
        <v/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 t="str">
        <f t="shared" si="197"/>
        <v/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 t="str">
        <f t="shared" si="197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>
      <c r="A213" s="62">
        <v>30200002</v>
      </c>
      <c r="B213" s="102"/>
      <c r="C213" s="28" t="s">
        <v>181</v>
      </c>
      <c r="D213" s="5">
        <v>1031</v>
      </c>
      <c r="E213" s="22">
        <v>5.09</v>
      </c>
      <c r="F213" s="23">
        <f t="shared" si="174"/>
        <v>5247.79</v>
      </c>
      <c r="G213" s="23">
        <f>+'[2]11'!$L$378</f>
        <v>5572.5599999999995</v>
      </c>
      <c r="H213" s="23">
        <f t="shared" si="186"/>
        <v>42</v>
      </c>
      <c r="I213" s="23">
        <f t="shared" si="187"/>
        <v>0</v>
      </c>
      <c r="J213" s="23">
        <f t="shared" si="177"/>
        <v>5289.79</v>
      </c>
      <c r="K213" s="23">
        <f t="shared" si="178"/>
        <v>0.79398236981052184</v>
      </c>
      <c r="L213" s="23">
        <f t="shared" si="179"/>
        <v>0</v>
      </c>
      <c r="M213" s="10">
        <v>1.2</v>
      </c>
      <c r="N213" s="23">
        <f t="shared" si="188"/>
        <v>63.477479999999993</v>
      </c>
      <c r="O213" s="23">
        <f t="shared" si="189"/>
        <v>0.40601763018947812</v>
      </c>
      <c r="P213" s="23">
        <f t="shared" si="180"/>
        <v>0.75617368553383024</v>
      </c>
      <c r="Q213" s="7">
        <v>1</v>
      </c>
      <c r="R213" s="6">
        <f t="shared" si="181"/>
        <v>5.28979</v>
      </c>
      <c r="S213" s="5">
        <v>2</v>
      </c>
      <c r="T213" s="5"/>
      <c r="U213" s="5"/>
      <c r="V213" s="5">
        <v>2</v>
      </c>
      <c r="W213" s="5"/>
      <c r="X213" s="5"/>
      <c r="Y213" s="5"/>
      <c r="Z213" s="5"/>
      <c r="AA213" s="5"/>
      <c r="AB213" s="4">
        <v>12</v>
      </c>
      <c r="AC213" s="4">
        <v>18</v>
      </c>
      <c r="AD213" s="4"/>
      <c r="AE213" s="4"/>
      <c r="AF213" s="4">
        <v>3.6</v>
      </c>
      <c r="AG213" s="4"/>
      <c r="AH213" s="4"/>
      <c r="AI213" s="4"/>
      <c r="AJ213" s="4"/>
      <c r="AK213" s="4"/>
      <c r="AL213" s="4"/>
      <c r="AM213" s="4">
        <v>1.4</v>
      </c>
      <c r="AN213" s="4"/>
      <c r="AO213" s="4">
        <v>7</v>
      </c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>
        <f t="shared" si="198"/>
        <v>0.22685210566014907</v>
      </c>
      <c r="BQ213" s="4">
        <f t="shared" si="198"/>
        <v>2267.0528571428567</v>
      </c>
      <c r="BR213" s="4" t="str">
        <f t="shared" si="198"/>
        <v/>
      </c>
      <c r="BS213" s="4">
        <f t="shared" si="197"/>
        <v>0</v>
      </c>
      <c r="BT213" s="4">
        <f t="shared" si="197"/>
        <v>5.6713026415037273</v>
      </c>
      <c r="BU213" s="4">
        <f t="shared" si="197"/>
        <v>0</v>
      </c>
      <c r="BV213" s="4">
        <f t="shared" si="197"/>
        <v>0</v>
      </c>
      <c r="BW213" s="4">
        <f t="shared" si="197"/>
        <v>0</v>
      </c>
      <c r="BX213" s="4">
        <f t="shared" si="197"/>
        <v>0</v>
      </c>
      <c r="BY213" s="4">
        <f t="shared" si="197"/>
        <v>0</v>
      </c>
      <c r="BZ213" s="4" t="str">
        <f t="shared" si="197"/>
        <v/>
      </c>
      <c r="CA213" s="4" t="str">
        <f t="shared" si="197"/>
        <v/>
      </c>
      <c r="CB213" s="4">
        <f t="shared" si="197"/>
        <v>0</v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>
        <f t="shared" si="197"/>
        <v>0</v>
      </c>
      <c r="CI213" s="4">
        <f t="shared" si="199"/>
        <v>0</v>
      </c>
      <c r="CJ213" s="4" t="str">
        <f t="shared" si="199"/>
        <v/>
      </c>
      <c r="CK213" s="4" t="str">
        <f t="shared" si="199"/>
        <v/>
      </c>
      <c r="CL213" s="4">
        <f t="shared" si="199"/>
        <v>0</v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>
        <f t="shared" si="199"/>
        <v>0</v>
      </c>
      <c r="CT213" s="4" t="str">
        <f t="shared" si="196"/>
        <v/>
      </c>
      <c r="CU213" s="4">
        <f t="shared" si="196"/>
        <v>0</v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2">
        <v>30100009</v>
      </c>
      <c r="B214" s="100" t="s">
        <v>187</v>
      </c>
      <c r="C214" s="28" t="s">
        <v>174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>
      <c r="A215" s="62">
        <v>30200004</v>
      </c>
      <c r="B215" s="102"/>
      <c r="C215" s="28" t="s">
        <v>181</v>
      </c>
      <c r="D215" s="5">
        <v>134</v>
      </c>
      <c r="E215" s="22">
        <v>5</v>
      </c>
      <c r="F215" s="23">
        <f t="shared" si="174"/>
        <v>670</v>
      </c>
      <c r="G215" s="23">
        <f>+'[2]11'!$L$385</f>
        <v>510.40000000000003</v>
      </c>
      <c r="H215" s="23">
        <f t="shared" si="186"/>
        <v>4</v>
      </c>
      <c r="I215" s="23">
        <f t="shared" si="187"/>
        <v>0</v>
      </c>
      <c r="J215" s="23">
        <f t="shared" si="177"/>
        <v>674</v>
      </c>
      <c r="K215" s="23">
        <f t="shared" si="178"/>
        <v>0.59347181008902083</v>
      </c>
      <c r="L215" s="23">
        <f t="shared" si="179"/>
        <v>0</v>
      </c>
      <c r="M215" s="10">
        <v>1.2</v>
      </c>
      <c r="N215" s="23">
        <f t="shared" si="188"/>
        <v>8.0879999999999992</v>
      </c>
      <c r="O215" s="23">
        <f t="shared" si="189"/>
        <v>0.60652818991097912</v>
      </c>
      <c r="P215" s="23">
        <f t="shared" si="180"/>
        <v>1.4836795252225521</v>
      </c>
      <c r="Q215" s="7">
        <v>1</v>
      </c>
      <c r="R215" s="6">
        <f t="shared" si="181"/>
        <v>0.67400000000000004</v>
      </c>
      <c r="S215" s="5"/>
      <c r="T215" s="5"/>
      <c r="U215" s="5"/>
      <c r="V215" s="5">
        <v>1</v>
      </c>
      <c r="W215" s="5"/>
      <c r="X215" s="5"/>
      <c r="Y215" s="5"/>
      <c r="Z215" s="5"/>
      <c r="AA215" s="5"/>
      <c r="AB215" s="4">
        <v>0.4</v>
      </c>
      <c r="AC215" s="4">
        <v>2</v>
      </c>
      <c r="AD215" s="4"/>
      <c r="AE215" s="4"/>
      <c r="AF215" s="4">
        <v>1.6</v>
      </c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>
        <f t="shared" si="198"/>
        <v>5.9347181008902086E-2</v>
      </c>
      <c r="BQ215" s="4">
        <f t="shared" si="198"/>
        <v>336.99999999999994</v>
      </c>
      <c r="BR215" s="4" t="str">
        <f t="shared" si="198"/>
        <v/>
      </c>
      <c r="BS215" s="4">
        <f t="shared" si="197"/>
        <v>0</v>
      </c>
      <c r="BT215" s="4">
        <f t="shared" si="197"/>
        <v>19.782393669634029</v>
      </c>
      <c r="BU215" s="4">
        <f t="shared" si="197"/>
        <v>0</v>
      </c>
      <c r="BV215" s="4">
        <f t="shared" si="197"/>
        <v>0</v>
      </c>
      <c r="BW215" s="4">
        <f t="shared" si="197"/>
        <v>0</v>
      </c>
      <c r="BX215" s="4">
        <f t="shared" si="197"/>
        <v>0</v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>
        <f t="shared" si="197"/>
        <v>0</v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>
        <f t="shared" si="197"/>
        <v>0</v>
      </c>
      <c r="CI215" s="4">
        <f t="shared" si="199"/>
        <v>0</v>
      </c>
      <c r="CJ215" s="4" t="str">
        <f t="shared" si="199"/>
        <v/>
      </c>
      <c r="CK215" s="4" t="str">
        <f t="shared" si="199"/>
        <v/>
      </c>
      <c r="CL215" s="4">
        <f t="shared" si="199"/>
        <v>0</v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2">
        <v>30400012</v>
      </c>
      <c r="B216" s="100" t="s">
        <v>188</v>
      </c>
      <c r="C216" s="28" t="s">
        <v>146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2">
        <v>30400011</v>
      </c>
      <c r="B217" s="101"/>
      <c r="C217" s="28" t="s">
        <v>163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2">
        <v>30400010</v>
      </c>
      <c r="B218" s="101"/>
      <c r="C218" s="83" t="s">
        <v>138</v>
      </c>
      <c r="D218" s="5"/>
      <c r="E218" s="22">
        <v>5.03</v>
      </c>
      <c r="F218" s="23">
        <f t="shared" si="174"/>
        <v>0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2">
        <v>30400009</v>
      </c>
      <c r="B219" s="102"/>
      <c r="C219" s="83" t="s">
        <v>189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2">
        <v>30400013</v>
      </c>
      <c r="B220" s="100" t="s">
        <v>190</v>
      </c>
      <c r="C220" s="28" t="s">
        <v>179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2">
        <v>30400015</v>
      </c>
      <c r="B221" s="102"/>
      <c r="C221" s="30" t="s">
        <v>18</v>
      </c>
      <c r="D221" s="5"/>
      <c r="E221" s="22">
        <v>5.03</v>
      </c>
      <c r="F221" s="23">
        <f t="shared" si="174"/>
        <v>0</v>
      </c>
      <c r="G221" s="44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2">
        <v>30400014</v>
      </c>
      <c r="B222" s="103" t="s">
        <v>191</v>
      </c>
      <c r="C222" s="28" t="s">
        <v>146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2">
        <v>30400016</v>
      </c>
      <c r="B223" s="104"/>
      <c r="C223" s="28" t="s">
        <v>166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2">
        <v>30400017</v>
      </c>
      <c r="B224" s="105"/>
      <c r="C224" s="28" t="s">
        <v>183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2">
        <v>30600002</v>
      </c>
      <c r="B225" s="100" t="s">
        <v>192</v>
      </c>
      <c r="C225" s="39" t="s">
        <v>138</v>
      </c>
      <c r="D225" s="5"/>
      <c r="E225" s="54">
        <v>5.03</v>
      </c>
      <c r="F225" s="23">
        <f t="shared" si="200"/>
        <v>0</v>
      </c>
      <c r="G225" s="23">
        <f>+'[2]11'!$L$294</f>
        <v>415.5</v>
      </c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2">
        <v>30600004</v>
      </c>
      <c r="B226" s="101"/>
      <c r="C226" s="39" t="s">
        <v>146</v>
      </c>
      <c r="D226" s="5"/>
      <c r="E226" s="54">
        <v>5.03</v>
      </c>
      <c r="F226" s="23">
        <f t="shared" si="200"/>
        <v>0</v>
      </c>
      <c r="G226" s="23">
        <f>+'[2]11'!$L$293</f>
        <v>831</v>
      </c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2">
        <v>30600003</v>
      </c>
      <c r="B227" s="101"/>
      <c r="C227" s="39" t="s">
        <v>193</v>
      </c>
      <c r="D227" s="5"/>
      <c r="E227" s="54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2">
        <v>30600001</v>
      </c>
      <c r="B228" s="102"/>
      <c r="C228" s="39" t="s">
        <v>194</v>
      </c>
      <c r="D228" s="5"/>
      <c r="E228" s="54">
        <v>5.03</v>
      </c>
      <c r="F228" s="23">
        <f t="shared" si="200"/>
        <v>0</v>
      </c>
      <c r="G228" s="23">
        <f>+'[2]11'!$L$295</f>
        <v>831</v>
      </c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2">
        <v>30600006</v>
      </c>
      <c r="B229" s="100" t="s">
        <v>195</v>
      </c>
      <c r="C229" s="39" t="s">
        <v>138</v>
      </c>
      <c r="D229" s="5"/>
      <c r="E229" s="54">
        <v>10</v>
      </c>
      <c r="F229" s="23">
        <f t="shared" si="200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2">
        <v>30600008</v>
      </c>
      <c r="B230" s="101"/>
      <c r="C230" s="39" t="s">
        <v>146</v>
      </c>
      <c r="D230" s="5"/>
      <c r="E230" s="54">
        <v>10</v>
      </c>
      <c r="F230" s="23">
        <f t="shared" si="200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2">
        <v>30600007</v>
      </c>
      <c r="B231" s="101"/>
      <c r="C231" s="39" t="s">
        <v>193</v>
      </c>
      <c r="D231" s="5"/>
      <c r="E231" s="54">
        <v>10</v>
      </c>
      <c r="F231" s="23">
        <f t="shared" si="200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2">
        <v>30600005</v>
      </c>
      <c r="B232" s="102"/>
      <c r="C232" s="39" t="s">
        <v>194</v>
      </c>
      <c r="D232" s="5"/>
      <c r="E232" s="54">
        <v>10</v>
      </c>
      <c r="F232" s="23">
        <f t="shared" si="200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hidden="1" customHeight="1">
      <c r="A233" s="62">
        <v>30700010</v>
      </c>
      <c r="B233" s="81" t="s">
        <v>196</v>
      </c>
      <c r="C233" s="39" t="s">
        <v>197</v>
      </c>
      <c r="D233" s="5"/>
      <c r="E233" s="54">
        <v>10</v>
      </c>
      <c r="F233" s="23">
        <f t="shared" si="200"/>
        <v>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0</v>
      </c>
      <c r="K233" s="23" t="str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0</v>
      </c>
      <c r="O233" s="23">
        <f t="shared" si="210"/>
        <v>0.2</v>
      </c>
      <c r="P233" s="23" t="str">
        <f t="shared" si="204"/>
        <v/>
      </c>
      <c r="Q233" s="7">
        <v>0.1</v>
      </c>
      <c r="R233" s="6">
        <f t="shared" si="205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8"/>
        <v/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 t="str">
        <f t="shared" si="198"/>
        <v/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 t="str">
        <f t="shared" si="198"/>
        <v/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hidden="1" customHeight="1">
      <c r="A234" s="62">
        <v>30400001</v>
      </c>
      <c r="B234" s="100" t="s">
        <v>198</v>
      </c>
      <c r="C234" s="83" t="s">
        <v>150</v>
      </c>
      <c r="D234" s="5"/>
      <c r="E234" s="22">
        <v>5.0599999999999996</v>
      </c>
      <c r="F234" s="23">
        <f t="shared" si="200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0</v>
      </c>
      <c r="O234" s="23">
        <f t="shared" si="210"/>
        <v>0.3</v>
      </c>
      <c r="P234" s="23" t="str">
        <f t="shared" si="204"/>
        <v/>
      </c>
      <c r="Q234" s="7">
        <v>0.1</v>
      </c>
      <c r="R234" s="6">
        <f t="shared" si="205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198"/>
        <v/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 t="str">
        <f t="shared" si="198"/>
        <v/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 t="str">
        <f t="shared" si="198"/>
        <v/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2">
        <v>30400002</v>
      </c>
      <c r="B235" s="102"/>
      <c r="C235" s="28" t="s">
        <v>179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2">
        <v>30400008</v>
      </c>
      <c r="B236" s="100" t="s">
        <v>199</v>
      </c>
      <c r="C236" s="28" t="s">
        <v>146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customHeight="1">
      <c r="A237" s="62">
        <v>30400006</v>
      </c>
      <c r="B237" s="101"/>
      <c r="C237" s="28" t="s">
        <v>138</v>
      </c>
      <c r="D237" s="5">
        <f>126+131</f>
        <v>257</v>
      </c>
      <c r="E237" s="22">
        <v>5.07</v>
      </c>
      <c r="F237" s="23">
        <f t="shared" si="200"/>
        <v>1302.99</v>
      </c>
      <c r="G237" s="23"/>
      <c r="H237" s="23">
        <f t="shared" si="207"/>
        <v>2.5</v>
      </c>
      <c r="I237" s="23">
        <f t="shared" si="208"/>
        <v>0</v>
      </c>
      <c r="J237" s="23">
        <f t="shared" si="201"/>
        <v>1305.49</v>
      </c>
      <c r="K237" s="23">
        <f t="shared" si="202"/>
        <v>0.19149897739546071</v>
      </c>
      <c r="L237" s="23" t="str">
        <f t="shared" si="203"/>
        <v>0</v>
      </c>
      <c r="M237" s="10">
        <v>0.3</v>
      </c>
      <c r="N237" s="23">
        <f t="shared" si="209"/>
        <v>3.9164699999999999</v>
      </c>
      <c r="O237" s="23">
        <f t="shared" si="210"/>
        <v>0.10850102260453928</v>
      </c>
      <c r="P237" s="23">
        <f t="shared" si="204"/>
        <v>0</v>
      </c>
      <c r="Q237" s="7">
        <v>0.1</v>
      </c>
      <c r="R237" s="6">
        <f t="shared" si="205"/>
        <v>0.130549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>
        <v>2.5</v>
      </c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>
        <f t="shared" si="198"/>
        <v>0</v>
      </c>
      <c r="BQ237" s="4">
        <f t="shared" si="198"/>
        <v>1305.49</v>
      </c>
      <c r="BR237" s="4" t="str">
        <f t="shared" si="198"/>
        <v/>
      </c>
      <c r="BS237" s="4">
        <f t="shared" si="198"/>
        <v>0</v>
      </c>
      <c r="BT237" s="4">
        <f t="shared" si="198"/>
        <v>0</v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>
        <f t="shared" si="198"/>
        <v>0</v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>
        <f t="shared" si="206"/>
        <v>0</v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hidden="1" customHeight="1">
      <c r="A238" s="62">
        <v>30400007</v>
      </c>
      <c r="B238" s="102"/>
      <c r="C238" s="28" t="s">
        <v>163</v>
      </c>
      <c r="D238" s="5"/>
      <c r="E238" s="22">
        <v>5.07</v>
      </c>
      <c r="F238" s="23">
        <f t="shared" si="200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</v>
      </c>
      <c r="O238" s="23">
        <f t="shared" si="210"/>
        <v>0.3</v>
      </c>
      <c r="P238" s="23" t="str">
        <f t="shared" si="204"/>
        <v/>
      </c>
      <c r="Q238" s="7">
        <v>0.1</v>
      </c>
      <c r="R238" s="6">
        <f t="shared" si="205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C301" si="213">IF(ISERROR(AB238/J238*100),"",(AB238/J238*100))</f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2">
        <v>30400022</v>
      </c>
      <c r="B239" s="100" t="s">
        <v>200</v>
      </c>
      <c r="C239" s="28" t="s">
        <v>194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2">
        <v>30400025</v>
      </c>
      <c r="B240" s="101"/>
      <c r="C240" s="28" t="s">
        <v>146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01"/>
      <c r="C241" s="28" t="s">
        <v>163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02"/>
      <c r="C242" s="28" t="s">
        <v>138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2">
        <v>30400018</v>
      </c>
      <c r="B243" s="100" t="s">
        <v>201</v>
      </c>
      <c r="C243" s="28" t="s">
        <v>194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2">
        <v>30400021</v>
      </c>
      <c r="B244" s="101"/>
      <c r="C244" s="28" t="s">
        <v>146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2">
        <v>30400020</v>
      </c>
      <c r="B245" s="101"/>
      <c r="C245" s="28" t="s">
        <v>163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2">
        <v>30400019</v>
      </c>
      <c r="B246" s="102"/>
      <c r="C246" s="28" t="s">
        <v>138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customHeight="1">
      <c r="A247" s="62">
        <v>30100029</v>
      </c>
      <c r="B247" s="100" t="s">
        <v>202</v>
      </c>
      <c r="C247" s="28" t="s">
        <v>179</v>
      </c>
      <c r="D247" s="5">
        <v>720</v>
      </c>
      <c r="E247" s="22">
        <v>5.08</v>
      </c>
      <c r="F247" s="23">
        <f t="shared" si="200"/>
        <v>3657.6</v>
      </c>
      <c r="G247" s="23">
        <f>+'[2]11'!$L$222</f>
        <v>4055.333333333333</v>
      </c>
      <c r="H247" s="23">
        <f t="shared" si="207"/>
        <v>7</v>
      </c>
      <c r="I247" s="23">
        <f t="shared" si="208"/>
        <v>20</v>
      </c>
      <c r="J247" s="23">
        <f t="shared" si="201"/>
        <v>3664.6</v>
      </c>
      <c r="K247" s="23">
        <f t="shared" si="202"/>
        <v>0.19101675489821537</v>
      </c>
      <c r="L247" s="23">
        <f t="shared" si="203"/>
        <v>0.49317770836758179</v>
      </c>
      <c r="M247" s="10">
        <v>1</v>
      </c>
      <c r="N247" s="23">
        <f t="shared" si="209"/>
        <v>36.646000000000001</v>
      </c>
      <c r="O247" s="23">
        <f t="shared" si="210"/>
        <v>0.31580553673420286</v>
      </c>
      <c r="P247" s="23">
        <f t="shared" si="204"/>
        <v>0</v>
      </c>
      <c r="Q247" s="7">
        <v>0.1</v>
      </c>
      <c r="R247" s="6">
        <f t="shared" si="205"/>
        <v>0.36646000000000006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>
        <v>7</v>
      </c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>
        <v>20</v>
      </c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>
        <f t="shared" si="213"/>
        <v>0</v>
      </c>
      <c r="BQ247" s="4">
        <f t="shared" si="213"/>
        <v>0</v>
      </c>
      <c r="BR247" s="4">
        <f t="shared" si="213"/>
        <v>1419.3666666666668</v>
      </c>
      <c r="BS247" s="4">
        <f t="shared" si="213"/>
        <v>0</v>
      </c>
      <c r="BT247" s="4">
        <f t="shared" si="213"/>
        <v>0</v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>
        <f t="shared" si="213"/>
        <v>0</v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>
        <f t="shared" si="206"/>
        <v>0</v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customHeight="1">
      <c r="A248" s="62">
        <v>30100022</v>
      </c>
      <c r="B248" s="101"/>
      <c r="C248" s="28" t="s">
        <v>138</v>
      </c>
      <c r="D248" s="5">
        <v>34</v>
      </c>
      <c r="E248" s="22">
        <v>5.08</v>
      </c>
      <c r="F248" s="23">
        <f t="shared" si="200"/>
        <v>172.72</v>
      </c>
      <c r="G248" s="23">
        <f>+'[2]11'!$L$221</f>
        <v>51.333333333333329</v>
      </c>
      <c r="H248" s="23">
        <f t="shared" si="207"/>
        <v>0</v>
      </c>
      <c r="I248" s="23">
        <f t="shared" si="208"/>
        <v>0</v>
      </c>
      <c r="J248" s="23">
        <f t="shared" si="201"/>
        <v>172.72</v>
      </c>
      <c r="K248" s="23">
        <f t="shared" si="202"/>
        <v>0</v>
      </c>
      <c r="L248" s="23">
        <f t="shared" si="203"/>
        <v>0</v>
      </c>
      <c r="M248" s="10">
        <v>1</v>
      </c>
      <c r="N248" s="23">
        <f t="shared" si="209"/>
        <v>1.7272000000000001</v>
      </c>
      <c r="O248" s="23">
        <f t="shared" si="210"/>
        <v>1</v>
      </c>
      <c r="P248" s="23">
        <f t="shared" si="204"/>
        <v>0</v>
      </c>
      <c r="Q248" s="7">
        <v>0.1</v>
      </c>
      <c r="R248" s="6">
        <f t="shared" si="205"/>
        <v>1.7272000000000003E-2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>
        <f t="shared" si="213"/>
        <v>0</v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>
        <f t="shared" si="213"/>
        <v>0</v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>
        <f t="shared" si="213"/>
        <v>0</v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2">
        <v>30100026</v>
      </c>
      <c r="B249" s="101"/>
      <c r="C249" s="28" t="s">
        <v>162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2">
        <v>30100028</v>
      </c>
      <c r="B250" s="101"/>
      <c r="C250" s="28" t="s">
        <v>167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01"/>
      <c r="C251" s="28" t="s">
        <v>144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01"/>
      <c r="C252" s="28" t="s">
        <v>203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2">
        <v>30100023</v>
      </c>
      <c r="B253" s="101"/>
      <c r="C253" s="28" t="s">
        <v>163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02"/>
      <c r="C254" s="28" t="s">
        <v>146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100" t="s">
        <v>204</v>
      </c>
      <c r="C255" s="30" t="s">
        <v>166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2">
        <v>30100056</v>
      </c>
      <c r="B256" s="101"/>
      <c r="C256" s="28" t="s">
        <v>163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2">
        <v>30100057</v>
      </c>
      <c r="B257" s="101"/>
      <c r="C257" s="30" t="s">
        <v>205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2">
        <v>30100058</v>
      </c>
      <c r="B258" s="102"/>
      <c r="C258" s="30" t="s">
        <v>144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70">
        <v>30500001</v>
      </c>
      <c r="B259" s="100" t="s">
        <v>206</v>
      </c>
      <c r="C259" s="30" t="s">
        <v>168</v>
      </c>
      <c r="D259" s="5"/>
      <c r="E259" s="22">
        <v>5.07</v>
      </c>
      <c r="F259" s="23">
        <f t="shared" si="200"/>
        <v>0</v>
      </c>
      <c r="G259" s="44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70">
        <v>30500002</v>
      </c>
      <c r="B260" s="101"/>
      <c r="C260" s="30" t="s">
        <v>207</v>
      </c>
      <c r="D260" s="5"/>
      <c r="E260" s="22">
        <v>5.07</v>
      </c>
      <c r="F260" s="23">
        <f t="shared" si="200"/>
        <v>0</v>
      </c>
      <c r="G260" s="44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70">
        <v>30500003</v>
      </c>
      <c r="B261" s="101"/>
      <c r="C261" s="30" t="s">
        <v>208</v>
      </c>
      <c r="D261" s="5"/>
      <c r="E261" s="22">
        <v>5.07</v>
      </c>
      <c r="F261" s="23">
        <f t="shared" si="200"/>
        <v>0</v>
      </c>
      <c r="G261" s="44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70">
        <v>30500004</v>
      </c>
      <c r="B262" s="102"/>
      <c r="C262" s="30" t="s">
        <v>209</v>
      </c>
      <c r="D262" s="5"/>
      <c r="E262" s="22">
        <v>5.07</v>
      </c>
      <c r="F262" s="23">
        <f t="shared" si="200"/>
        <v>0</v>
      </c>
      <c r="G262" s="44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70">
        <v>30700005</v>
      </c>
      <c r="B263" s="100" t="s">
        <v>210</v>
      </c>
      <c r="C263" s="30" t="s">
        <v>168</v>
      </c>
      <c r="D263" s="5"/>
      <c r="E263" s="22">
        <v>5.04</v>
      </c>
      <c r="F263" s="23">
        <f t="shared" si="200"/>
        <v>0</v>
      </c>
      <c r="G263" s="44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70">
        <v>30700002</v>
      </c>
      <c r="B264" s="101"/>
      <c r="C264" s="30" t="s">
        <v>207</v>
      </c>
      <c r="D264" s="5"/>
      <c r="E264" s="22">
        <v>5.04</v>
      </c>
      <c r="F264" s="23">
        <f t="shared" si="200"/>
        <v>0</v>
      </c>
      <c r="G264" s="44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70">
        <v>30700003</v>
      </c>
      <c r="B265" s="101"/>
      <c r="C265" s="30" t="s">
        <v>208</v>
      </c>
      <c r="D265" s="5"/>
      <c r="E265" s="22">
        <v>5.04</v>
      </c>
      <c r="F265" s="23">
        <f t="shared" si="200"/>
        <v>0</v>
      </c>
      <c r="G265" s="44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70">
        <v>30700004</v>
      </c>
      <c r="B266" s="102"/>
      <c r="C266" s="30" t="s">
        <v>209</v>
      </c>
      <c r="D266" s="5"/>
      <c r="E266" s="22">
        <v>5.04</v>
      </c>
      <c r="F266" s="23">
        <f t="shared" si="200"/>
        <v>0</v>
      </c>
      <c r="G266" s="44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2">
        <v>30600009</v>
      </c>
      <c r="B267" s="100" t="s">
        <v>211</v>
      </c>
      <c r="C267" s="30" t="s">
        <v>212</v>
      </c>
      <c r="D267" s="5"/>
      <c r="E267" s="22">
        <v>5.05</v>
      </c>
      <c r="F267" s="23">
        <f t="shared" si="200"/>
        <v>0</v>
      </c>
      <c r="G267" s="44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 customHeight="1">
      <c r="A268" s="62">
        <v>30600010</v>
      </c>
      <c r="B268" s="102"/>
      <c r="C268" s="30" t="s">
        <v>184</v>
      </c>
      <c r="D268" s="5"/>
      <c r="E268" s="22">
        <v>5.05</v>
      </c>
      <c r="F268" s="23">
        <f t="shared" si="200"/>
        <v>0</v>
      </c>
      <c r="G268" s="44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</v>
      </c>
      <c r="O268" s="23">
        <f t="shared" si="210"/>
        <v>0.4</v>
      </c>
      <c r="P268" s="23" t="str">
        <f t="shared" si="204"/>
        <v/>
      </c>
      <c r="Q268" s="2">
        <v>0.1</v>
      </c>
      <c r="R268" s="6">
        <f t="shared" si="205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5"/>
        <v/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 t="str">
        <f t="shared" si="215"/>
        <v/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 t="str">
        <f t="shared" si="215"/>
        <v/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2">
        <v>30400026</v>
      </c>
      <c r="B269" s="100" t="s">
        <v>213</v>
      </c>
      <c r="C269" s="30" t="s">
        <v>189</v>
      </c>
      <c r="D269" s="5"/>
      <c r="E269" s="22">
        <v>5.05</v>
      </c>
      <c r="F269" s="23">
        <f t="shared" si="200"/>
        <v>0</v>
      </c>
      <c r="G269" s="44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hidden="1" customHeight="1">
      <c r="A270" s="62">
        <v>30400027</v>
      </c>
      <c r="B270" s="101"/>
      <c r="C270" s="30" t="s">
        <v>152</v>
      </c>
      <c r="D270" s="5"/>
      <c r="E270" s="22">
        <v>5.05</v>
      </c>
      <c r="F270" s="23">
        <f t="shared" si="200"/>
        <v>0</v>
      </c>
      <c r="G270" s="44">
        <f>+'[2]11'!$L$313</f>
        <v>1572.3000000000002</v>
      </c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>
        <f t="shared" si="203"/>
        <v>0</v>
      </c>
      <c r="M270" s="3">
        <v>0.8</v>
      </c>
      <c r="N270" s="23">
        <f t="shared" si="209"/>
        <v>0</v>
      </c>
      <c r="O270" s="23">
        <f t="shared" si="210"/>
        <v>0.8</v>
      </c>
      <c r="P270" s="23" t="str">
        <f t="shared" si="204"/>
        <v/>
      </c>
      <c r="Q270" s="2">
        <v>0.1</v>
      </c>
      <c r="R270" s="6">
        <f t="shared" si="205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5"/>
        <v/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 t="str">
        <f t="shared" si="215"/>
        <v/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 t="str">
        <f t="shared" si="215"/>
        <v/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customHeight="1">
      <c r="A271" s="62">
        <v>30400028</v>
      </c>
      <c r="B271" s="102"/>
      <c r="C271" s="30" t="s">
        <v>214</v>
      </c>
      <c r="D271" s="5">
        <f>9+324</f>
        <v>333</v>
      </c>
      <c r="E271" s="22">
        <v>5.05</v>
      </c>
      <c r="F271" s="23">
        <f t="shared" si="200"/>
        <v>1681.6499999999999</v>
      </c>
      <c r="G271" s="44">
        <f>+'[2]11'!$L$314</f>
        <v>524.1</v>
      </c>
      <c r="H271" s="23">
        <f t="shared" si="207"/>
        <v>0</v>
      </c>
      <c r="I271" s="23">
        <f t="shared" si="208"/>
        <v>0</v>
      </c>
      <c r="J271" s="23">
        <f t="shared" si="201"/>
        <v>1681.6499999999999</v>
      </c>
      <c r="K271" s="23">
        <f t="shared" si="202"/>
        <v>0</v>
      </c>
      <c r="L271" s="23">
        <f t="shared" si="203"/>
        <v>0</v>
      </c>
      <c r="M271" s="3">
        <v>0.8</v>
      </c>
      <c r="N271" s="23">
        <f t="shared" si="209"/>
        <v>13.453199999999999</v>
      </c>
      <c r="O271" s="23">
        <f t="shared" si="210"/>
        <v>0.8</v>
      </c>
      <c r="P271" s="23">
        <f t="shared" si="204"/>
        <v>0</v>
      </c>
      <c r="Q271" s="2">
        <v>0.1</v>
      </c>
      <c r="R271" s="6">
        <f t="shared" si="205"/>
        <v>0.16816499999999998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>
        <f t="shared" si="215"/>
        <v>0</v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>
        <f t="shared" si="215"/>
        <v>0</v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>
        <f t="shared" si="215"/>
        <v>0</v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4.25" hidden="1" customHeight="1">
      <c r="A272" s="62">
        <v>30400004</v>
      </c>
      <c r="B272" s="100" t="s">
        <v>215</v>
      </c>
      <c r="C272" s="30" t="s">
        <v>189</v>
      </c>
      <c r="D272" s="5"/>
      <c r="E272" s="22">
        <v>5.03</v>
      </c>
      <c r="F272" s="23">
        <f t="shared" si="200"/>
        <v>0</v>
      </c>
      <c r="G272" s="44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4.25" hidden="1" customHeight="1">
      <c r="A273" s="62">
        <v>30400003</v>
      </c>
      <c r="B273" s="101"/>
      <c r="C273" s="30" t="s">
        <v>166</v>
      </c>
      <c r="D273" s="5"/>
      <c r="E273" s="22">
        <v>5.03</v>
      </c>
      <c r="F273" s="23">
        <f t="shared" si="200"/>
        <v>0</v>
      </c>
      <c r="G273" s="44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4.25" hidden="1" customHeight="1">
      <c r="A274" s="62">
        <v>30400005</v>
      </c>
      <c r="B274" s="102"/>
      <c r="C274" s="30" t="s">
        <v>214</v>
      </c>
      <c r="D274" s="5"/>
      <c r="E274" s="22">
        <v>5.03</v>
      </c>
      <c r="F274" s="23">
        <f t="shared" si="200"/>
        <v>0</v>
      </c>
      <c r="G274" s="44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2">
        <v>30300005</v>
      </c>
      <c r="B275" s="100" t="s">
        <v>216</v>
      </c>
      <c r="C275" s="30" t="s">
        <v>19</v>
      </c>
      <c r="D275" s="5"/>
      <c r="E275" s="22">
        <v>5.03</v>
      </c>
      <c r="F275" s="23">
        <f t="shared" si="200"/>
        <v>0</v>
      </c>
      <c r="G275" s="44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2">
        <v>30300004</v>
      </c>
      <c r="B276" s="101"/>
      <c r="C276" s="30" t="s">
        <v>217</v>
      </c>
      <c r="D276" s="5"/>
      <c r="E276" s="22">
        <v>5.03</v>
      </c>
      <c r="F276" s="23">
        <f t="shared" si="200"/>
        <v>0</v>
      </c>
      <c r="G276" s="44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2">
        <v>30300006</v>
      </c>
      <c r="B277" s="102"/>
      <c r="C277" s="30" t="s">
        <v>143</v>
      </c>
      <c r="D277" s="5"/>
      <c r="E277" s="22">
        <v>5.03</v>
      </c>
      <c r="F277" s="23">
        <f t="shared" si="200"/>
        <v>0</v>
      </c>
      <c r="G277" s="44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4.25" hidden="1" customHeight="1">
      <c r="A278" s="62">
        <v>30100003</v>
      </c>
      <c r="B278" s="100" t="s">
        <v>218</v>
      </c>
      <c r="C278" s="30" t="s">
        <v>172</v>
      </c>
      <c r="D278" s="5"/>
      <c r="E278" s="22">
        <v>5.03</v>
      </c>
      <c r="F278" s="23">
        <f t="shared" si="200"/>
        <v>0</v>
      </c>
      <c r="G278" s="44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4.25" hidden="1" customHeight="1">
      <c r="A279" s="62">
        <v>30100004</v>
      </c>
      <c r="B279" s="101"/>
      <c r="C279" s="30" t="s">
        <v>144</v>
      </c>
      <c r="D279" s="5"/>
      <c r="E279" s="22">
        <v>5.03</v>
      </c>
      <c r="F279" s="23">
        <f t="shared" si="200"/>
        <v>0</v>
      </c>
      <c r="G279" s="44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4.25" hidden="1" customHeight="1">
      <c r="A280" s="62">
        <v>30100005</v>
      </c>
      <c r="B280" s="101"/>
      <c r="C280" s="30" t="s">
        <v>189</v>
      </c>
      <c r="D280" s="5"/>
      <c r="E280" s="22">
        <v>5.03</v>
      </c>
      <c r="F280" s="23">
        <f t="shared" si="200"/>
        <v>0</v>
      </c>
      <c r="G280" s="44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4.25" hidden="1" customHeight="1">
      <c r="A281" s="62">
        <v>30100006</v>
      </c>
      <c r="B281" s="102"/>
      <c r="C281" s="30" t="s">
        <v>219</v>
      </c>
      <c r="D281" s="5"/>
      <c r="E281" s="22">
        <v>5.03</v>
      </c>
      <c r="F281" s="23">
        <f t="shared" si="200"/>
        <v>0</v>
      </c>
      <c r="G281" s="44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2">
        <v>30700007</v>
      </c>
      <c r="B282" s="100" t="s">
        <v>220</v>
      </c>
      <c r="C282" s="30" t="s">
        <v>221</v>
      </c>
      <c r="D282" s="5"/>
      <c r="E282" s="22">
        <v>4.8600000000000003</v>
      </c>
      <c r="F282" s="23">
        <f t="shared" si="200"/>
        <v>0</v>
      </c>
      <c r="G282" s="44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2">
        <v>30700006</v>
      </c>
      <c r="B283" s="101"/>
      <c r="C283" s="30" t="s">
        <v>222</v>
      </c>
      <c r="D283" s="5"/>
      <c r="E283" s="22">
        <v>4.8600000000000003</v>
      </c>
      <c r="F283" s="23">
        <f t="shared" si="200"/>
        <v>0</v>
      </c>
      <c r="G283" s="44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2">
        <v>30700008</v>
      </c>
      <c r="B284" s="101"/>
      <c r="C284" s="30" t="s">
        <v>153</v>
      </c>
      <c r="D284" s="5"/>
      <c r="E284" s="22">
        <v>4.8600000000000003</v>
      </c>
      <c r="F284" s="23">
        <f t="shared" si="200"/>
        <v>0</v>
      </c>
      <c r="G284" s="44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2">
        <v>30700009</v>
      </c>
      <c r="B285" s="102"/>
      <c r="C285" s="30" t="s">
        <v>219</v>
      </c>
      <c r="D285" s="5"/>
      <c r="E285" s="22">
        <v>4.8600000000000003</v>
      </c>
      <c r="F285" s="23">
        <f t="shared" si="200"/>
        <v>0</v>
      </c>
      <c r="G285" s="44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2">
        <v>30300002</v>
      </c>
      <c r="B286" s="100" t="s">
        <v>223</v>
      </c>
      <c r="C286" s="30" t="s">
        <v>19</v>
      </c>
      <c r="D286" s="5"/>
      <c r="E286" s="22">
        <v>5.03</v>
      </c>
      <c r="F286" s="23">
        <f t="shared" si="200"/>
        <v>0</v>
      </c>
      <c r="G286" s="44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2">
        <v>30300001</v>
      </c>
      <c r="B287" s="101"/>
      <c r="C287" s="30" t="s">
        <v>217</v>
      </c>
      <c r="D287" s="5"/>
      <c r="E287" s="22">
        <v>5.03</v>
      </c>
      <c r="F287" s="23">
        <f t="shared" ref="F287:F306" si="220">E287*D287</f>
        <v>0</v>
      </c>
      <c r="G287" s="44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4.25" hidden="1" customHeight="1">
      <c r="A288" s="62">
        <v>30300003</v>
      </c>
      <c r="B288" s="102"/>
      <c r="C288" s="30" t="s">
        <v>143</v>
      </c>
      <c r="D288" s="5"/>
      <c r="E288" s="22">
        <v>5.03</v>
      </c>
      <c r="F288" s="23">
        <f t="shared" si="220"/>
        <v>0</v>
      </c>
      <c r="G288" s="44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customHeight="1">
      <c r="A289" s="62">
        <v>30100059</v>
      </c>
      <c r="B289" s="100" t="s">
        <v>224</v>
      </c>
      <c r="C289" s="30" t="s">
        <v>166</v>
      </c>
      <c r="D289" s="5">
        <v>540</v>
      </c>
      <c r="E289" s="22">
        <v>5.03</v>
      </c>
      <c r="F289" s="23">
        <f t="shared" si="220"/>
        <v>2716.2000000000003</v>
      </c>
      <c r="G289" s="44">
        <f>+'[2]11'!$L$339</f>
        <v>2930.4</v>
      </c>
      <c r="H289" s="23">
        <f t="shared" si="226"/>
        <v>10</v>
      </c>
      <c r="I289" s="23">
        <f t="shared" si="227"/>
        <v>10</v>
      </c>
      <c r="J289" s="23">
        <f t="shared" si="221"/>
        <v>2726.2000000000003</v>
      </c>
      <c r="K289" s="23">
        <f t="shared" si="222"/>
        <v>0.36681094563861782</v>
      </c>
      <c r="L289" s="23">
        <f t="shared" si="223"/>
        <v>0.34125034125034126</v>
      </c>
      <c r="M289" s="3">
        <v>0.2</v>
      </c>
      <c r="N289" s="23">
        <f t="shared" si="228"/>
        <v>5.4524000000000008</v>
      </c>
      <c r="O289" s="23">
        <f t="shared" si="229"/>
        <v>-0.50806128688895913</v>
      </c>
      <c r="P289" s="23">
        <f t="shared" si="224"/>
        <v>0</v>
      </c>
      <c r="Q289" s="2">
        <v>0.5</v>
      </c>
      <c r="R289" s="6">
        <f t="shared" si="225"/>
        <v>1.3631000000000002</v>
      </c>
      <c r="S289" s="5"/>
      <c r="T289" s="5"/>
      <c r="U289" s="5"/>
      <c r="V289" s="5"/>
      <c r="W289" s="5"/>
      <c r="X289" s="5"/>
      <c r="Y289" s="5"/>
      <c r="Z289" s="5"/>
      <c r="AA289" s="5"/>
      <c r="AB289" s="4">
        <v>4.8</v>
      </c>
      <c r="AC289" s="4">
        <v>5.2</v>
      </c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>
        <v>10</v>
      </c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>
        <f t="shared" si="219"/>
        <v>0.17606925390653655</v>
      </c>
      <c r="BQ289" s="4">
        <f t="shared" si="219"/>
        <v>1417.6240000000003</v>
      </c>
      <c r="BR289" s="4">
        <f t="shared" si="219"/>
        <v>0</v>
      </c>
      <c r="BS289" s="4">
        <f t="shared" si="219"/>
        <v>0</v>
      </c>
      <c r="BT289" s="4">
        <f t="shared" si="219"/>
        <v>0</v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>
        <f t="shared" si="219"/>
        <v>0</v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>
        <f t="shared" si="218"/>
        <v>0</v>
      </c>
      <c r="CI289" s="4">
        <f t="shared" si="218"/>
        <v>0</v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2">
        <v>30100060</v>
      </c>
      <c r="B290" s="102"/>
      <c r="C290" s="30" t="s">
        <v>144</v>
      </c>
      <c r="D290" s="5"/>
      <c r="E290" s="22">
        <v>5.03</v>
      </c>
      <c r="F290" s="23">
        <f t="shared" si="220"/>
        <v>0</v>
      </c>
      <c r="G290" s="44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100" t="s">
        <v>225</v>
      </c>
      <c r="C291" s="30" t="s">
        <v>143</v>
      </c>
      <c r="D291" s="5"/>
      <c r="E291" s="22">
        <v>5.53</v>
      </c>
      <c r="F291" s="23">
        <f t="shared" si="220"/>
        <v>0</v>
      </c>
      <c r="G291" s="44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01"/>
      <c r="C292" s="30" t="s">
        <v>226</v>
      </c>
      <c r="D292" s="5"/>
      <c r="E292" s="22">
        <v>5.53</v>
      </c>
      <c r="F292" s="23">
        <f t="shared" si="220"/>
        <v>0</v>
      </c>
      <c r="G292" s="44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01"/>
      <c r="C293" s="30" t="s">
        <v>166</v>
      </c>
      <c r="D293" s="5"/>
      <c r="E293" s="22">
        <v>5.53</v>
      </c>
      <c r="F293" s="23">
        <f t="shared" si="220"/>
        <v>0</v>
      </c>
      <c r="G293" s="44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02"/>
      <c r="C294" s="30" t="s">
        <v>227</v>
      </c>
      <c r="D294" s="5"/>
      <c r="E294" s="22">
        <v>5.53</v>
      </c>
      <c r="F294" s="23">
        <f t="shared" si="220"/>
        <v>0</v>
      </c>
      <c r="G294" s="44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customHeight="1">
      <c r="A295" s="62">
        <v>30700017</v>
      </c>
      <c r="B295" s="31" t="s">
        <v>228</v>
      </c>
      <c r="C295" s="31" t="s">
        <v>229</v>
      </c>
      <c r="D295" s="5">
        <v>29</v>
      </c>
      <c r="E295" s="22">
        <v>4.8</v>
      </c>
      <c r="F295" s="23">
        <f t="shared" si="220"/>
        <v>139.19999999999999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139.19999999999999</v>
      </c>
      <c r="K295" s="23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0.27839999999999998</v>
      </c>
      <c r="O295" s="23">
        <f t="shared" si="229"/>
        <v>0.2</v>
      </c>
      <c r="P295" s="23">
        <f t="shared" si="224"/>
        <v>0</v>
      </c>
      <c r="Q295" s="7">
        <v>0.1</v>
      </c>
      <c r="R295" s="6">
        <f t="shared" si="225"/>
        <v>1.392E-2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>
        <f t="shared" si="219"/>
        <v>0</v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>
        <f t="shared" si="219"/>
        <v>0</v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>
        <f t="shared" si="219"/>
        <v>0</v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2">
        <v>30700016</v>
      </c>
      <c r="B296" s="31" t="s">
        <v>230</v>
      </c>
      <c r="C296" s="31" t="s">
        <v>231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customHeight="1">
      <c r="A297" s="62">
        <v>30700014</v>
      </c>
      <c r="B297" s="31" t="s">
        <v>232</v>
      </c>
      <c r="C297" s="31" t="s">
        <v>233</v>
      </c>
      <c r="D297" s="5">
        <v>90</v>
      </c>
      <c r="E297" s="22">
        <v>6.4</v>
      </c>
      <c r="F297" s="23">
        <f t="shared" si="220"/>
        <v>576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576</v>
      </c>
      <c r="K297" s="23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1.1520000000000001</v>
      </c>
      <c r="O297" s="23">
        <f t="shared" si="229"/>
        <v>0.2</v>
      </c>
      <c r="P297" s="23">
        <f t="shared" si="224"/>
        <v>0</v>
      </c>
      <c r="Q297" s="7">
        <v>0.1</v>
      </c>
      <c r="R297" s="6">
        <f t="shared" si="225"/>
        <v>5.7599999999999998E-2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>
        <f t="shared" si="219"/>
        <v>0</v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>
        <f t="shared" si="219"/>
        <v>0</v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>
        <f t="shared" si="219"/>
        <v>0</v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2">
        <v>30700013</v>
      </c>
      <c r="B298" s="31" t="s">
        <v>234</v>
      </c>
      <c r="C298" s="31" t="s">
        <v>235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236</v>
      </c>
      <c r="C299" s="31" t="s">
        <v>237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238</v>
      </c>
      <c r="C300" s="31" t="s">
        <v>237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239</v>
      </c>
      <c r="C301" s="31" t="s">
        <v>237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240</v>
      </c>
      <c r="C302" s="31" t="s">
        <v>241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customHeight="1">
      <c r="A303" s="70">
        <v>30601015</v>
      </c>
      <c r="B303" s="31" t="s">
        <v>242</v>
      </c>
      <c r="C303" s="31" t="s">
        <v>243</v>
      </c>
      <c r="D303" s="5">
        <f>34+40</f>
        <v>74</v>
      </c>
      <c r="E303" s="22">
        <v>5.976</v>
      </c>
      <c r="F303" s="23">
        <f t="shared" si="220"/>
        <v>442.22399999999999</v>
      </c>
      <c r="G303" s="23">
        <f>+'[2]11'!$L$223</f>
        <v>1835.24</v>
      </c>
      <c r="H303" s="23">
        <f t="shared" si="226"/>
        <v>0</v>
      </c>
      <c r="I303" s="23">
        <f t="shared" si="227"/>
        <v>5</v>
      </c>
      <c r="J303" s="23">
        <f t="shared" si="221"/>
        <v>442.22399999999999</v>
      </c>
      <c r="K303" s="23">
        <f t="shared" si="222"/>
        <v>0</v>
      </c>
      <c r="L303" s="23">
        <f t="shared" si="223"/>
        <v>0.27244393103899217</v>
      </c>
      <c r="M303" s="3">
        <v>0.1</v>
      </c>
      <c r="N303" s="23">
        <f t="shared" si="228"/>
        <v>0.44222400000000001</v>
      </c>
      <c r="O303" s="23">
        <f t="shared" si="229"/>
        <v>-0.17244393103899217</v>
      </c>
      <c r="P303" s="23">
        <f t="shared" si="224"/>
        <v>0</v>
      </c>
      <c r="Q303" s="7">
        <v>0.1</v>
      </c>
      <c r="R303" s="6">
        <f t="shared" si="225"/>
        <v>4.4222400000000002E-2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>
        <v>2.5</v>
      </c>
      <c r="BC303" s="4"/>
      <c r="BD303" s="4"/>
      <c r="BE303" s="4"/>
      <c r="BF303" s="4"/>
      <c r="BG303" s="4"/>
      <c r="BH303" s="4"/>
      <c r="BI303" s="4"/>
      <c r="BJ303" s="4"/>
      <c r="BK303" s="4"/>
      <c r="BL303" s="4">
        <v>2.5</v>
      </c>
      <c r="BM303" s="4"/>
      <c r="BN303" s="4"/>
      <c r="BO303" s="4"/>
      <c r="BP303" s="4">
        <f t="shared" si="232"/>
        <v>0</v>
      </c>
      <c r="BQ303" s="4" t="str">
        <f t="shared" si="232"/>
        <v/>
      </c>
      <c r="BR303" s="4">
        <f t="shared" si="232"/>
        <v>0</v>
      </c>
      <c r="BS303" s="4">
        <f t="shared" si="232"/>
        <v>0</v>
      </c>
      <c r="BT303" s="4">
        <f t="shared" si="232"/>
        <v>0</v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>
        <f t="shared" si="232"/>
        <v>0</v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70">
        <v>30101066</v>
      </c>
      <c r="B304" s="31" t="s">
        <v>244</v>
      </c>
      <c r="C304" s="31" t="s">
        <v>243</v>
      </c>
      <c r="D304" s="5"/>
      <c r="E304" s="22">
        <v>5.976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82" t="s">
        <v>245</v>
      </c>
      <c r="C305" s="30" t="s">
        <v>246</v>
      </c>
      <c r="D305" s="5"/>
      <c r="E305" s="22">
        <v>1.55</v>
      </c>
      <c r="F305" s="23">
        <f t="shared" si="220"/>
        <v>0</v>
      </c>
      <c r="G305" s="44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9">
        <v>201067</v>
      </c>
      <c r="B306" s="82" t="s">
        <v>247</v>
      </c>
      <c r="C306" s="30"/>
      <c r="D306" s="5"/>
      <c r="E306" s="22">
        <v>4.8</v>
      </c>
      <c r="F306" s="23">
        <f t="shared" si="220"/>
        <v>0</v>
      </c>
      <c r="G306" s="44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5583</v>
      </c>
      <c r="E307" s="44"/>
      <c r="F307" s="45">
        <f>SUM(F159:F306)</f>
        <v>28381.604000000003</v>
      </c>
      <c r="G307" s="45">
        <f t="shared" ref="G307:J307" si="233">SUM(G159:G306)</f>
        <v>32342.250666666667</v>
      </c>
      <c r="H307" s="45">
        <f t="shared" si="233"/>
        <v>96.7</v>
      </c>
      <c r="I307" s="45">
        <f t="shared" si="233"/>
        <v>65</v>
      </c>
      <c r="J307" s="45">
        <f t="shared" si="233"/>
        <v>28478.304000000004</v>
      </c>
      <c r="K307" s="45">
        <f>IF(ISERROR(H307/J307*100),"0",(H307/J307*100))</f>
        <v>0.33955673764842176</v>
      </c>
      <c r="L307" s="45">
        <f>IF(ISERROR(I307/G307*100),"0",(I307/G307*100))</f>
        <v>0.20097550003528925</v>
      </c>
      <c r="M307" s="46">
        <f>IF(ISERROR(N307/J307*100),"",(N307/J307*100))</f>
        <v>0.63821077266399007</v>
      </c>
      <c r="N307" s="45">
        <f>SUM(N159:N306)</f>
        <v>181.75160400000001</v>
      </c>
      <c r="O307" s="45">
        <f>IF(ISERROR(M307-K307-L307),"0",(M307-K307-L307))</f>
        <v>9.7678534980279064E-2</v>
      </c>
      <c r="P307" s="45">
        <f>(S307+T307+U307+V307+W307+X307+Y307+Z307+AA307)/J307*1000</f>
        <v>0.17557225317912187</v>
      </c>
      <c r="Q307" s="47">
        <f>IF(ISERROR(R307/J307*1000),"",(R307/J307*1000))</f>
        <v>0.36925169069056923</v>
      </c>
      <c r="R307" s="45">
        <f>SUM(R159:R306)</f>
        <v>10.515661900000001</v>
      </c>
      <c r="S307" s="45">
        <f t="shared" ref="S307:BO307" si="234">SUM(S159:S306)</f>
        <v>2</v>
      </c>
      <c r="T307" s="45">
        <f t="shared" si="234"/>
        <v>0</v>
      </c>
      <c r="U307" s="45">
        <f t="shared" si="234"/>
        <v>0</v>
      </c>
      <c r="V307" s="45">
        <f t="shared" si="234"/>
        <v>3</v>
      </c>
      <c r="W307" s="45">
        <f t="shared" si="234"/>
        <v>0</v>
      </c>
      <c r="X307" s="45">
        <f t="shared" si="234"/>
        <v>0</v>
      </c>
      <c r="Y307" s="45">
        <f t="shared" si="234"/>
        <v>0</v>
      </c>
      <c r="Z307" s="45">
        <f t="shared" si="234"/>
        <v>0</v>
      </c>
      <c r="AA307" s="45">
        <f t="shared" si="234"/>
        <v>0</v>
      </c>
      <c r="AB307" s="45">
        <f t="shared" si="234"/>
        <v>17.2</v>
      </c>
      <c r="AC307" s="45">
        <f t="shared" si="234"/>
        <v>35.700000000000003</v>
      </c>
      <c r="AD307" s="45">
        <f t="shared" si="234"/>
        <v>8.1999999999999993</v>
      </c>
      <c r="AE307" s="45">
        <f t="shared" si="234"/>
        <v>0</v>
      </c>
      <c r="AF307" s="45">
        <f t="shared" si="234"/>
        <v>5.2</v>
      </c>
      <c r="AG307" s="45">
        <f t="shared" si="234"/>
        <v>0</v>
      </c>
      <c r="AH307" s="45">
        <f t="shared" si="234"/>
        <v>0</v>
      </c>
      <c r="AI307" s="45">
        <f t="shared" si="234"/>
        <v>0</v>
      </c>
      <c r="AJ307" s="45">
        <f t="shared" si="234"/>
        <v>22</v>
      </c>
      <c r="AK307" s="45">
        <f t="shared" si="234"/>
        <v>0</v>
      </c>
      <c r="AL307" s="45">
        <f t="shared" si="234"/>
        <v>0</v>
      </c>
      <c r="AM307" s="45">
        <f t="shared" si="234"/>
        <v>1.4</v>
      </c>
      <c r="AN307" s="45">
        <f t="shared" si="234"/>
        <v>0</v>
      </c>
      <c r="AO307" s="45">
        <f t="shared" si="234"/>
        <v>7</v>
      </c>
      <c r="AP307" s="45">
        <f t="shared" si="234"/>
        <v>0</v>
      </c>
      <c r="AQ307" s="45">
        <f t="shared" si="234"/>
        <v>0</v>
      </c>
      <c r="AR307" s="45">
        <f t="shared" si="234"/>
        <v>0</v>
      </c>
      <c r="AS307" s="45">
        <f t="shared" si="234"/>
        <v>0</v>
      </c>
      <c r="AT307" s="45">
        <f t="shared" si="234"/>
        <v>0</v>
      </c>
      <c r="AU307" s="45">
        <f t="shared" si="234"/>
        <v>0</v>
      </c>
      <c r="AV307" s="45">
        <f t="shared" si="234"/>
        <v>0</v>
      </c>
      <c r="AW307" s="45">
        <f t="shared" si="234"/>
        <v>0</v>
      </c>
      <c r="AX307" s="45">
        <f t="shared" si="234"/>
        <v>0</v>
      </c>
      <c r="AY307" s="45">
        <f t="shared" si="234"/>
        <v>0</v>
      </c>
      <c r="AZ307" s="45">
        <f t="shared" si="234"/>
        <v>0</v>
      </c>
      <c r="BA307" s="45">
        <f t="shared" si="234"/>
        <v>0</v>
      </c>
      <c r="BB307" s="45">
        <f t="shared" si="234"/>
        <v>14.5</v>
      </c>
      <c r="BC307" s="45">
        <f t="shared" si="234"/>
        <v>0</v>
      </c>
      <c r="BD307" s="45">
        <f t="shared" si="234"/>
        <v>32.5</v>
      </c>
      <c r="BE307" s="45">
        <f t="shared" si="234"/>
        <v>0</v>
      </c>
      <c r="BF307" s="45">
        <f t="shared" si="234"/>
        <v>2.5</v>
      </c>
      <c r="BG307" s="45">
        <f t="shared" si="234"/>
        <v>0</v>
      </c>
      <c r="BH307" s="45">
        <f t="shared" si="234"/>
        <v>0</v>
      </c>
      <c r="BI307" s="45">
        <f t="shared" si="234"/>
        <v>0</v>
      </c>
      <c r="BJ307" s="45">
        <f t="shared" si="234"/>
        <v>7.5</v>
      </c>
      <c r="BK307" s="45">
        <f t="shared" si="234"/>
        <v>0</v>
      </c>
      <c r="BL307" s="45">
        <f t="shared" si="234"/>
        <v>8</v>
      </c>
      <c r="BM307" s="45">
        <f t="shared" si="234"/>
        <v>0</v>
      </c>
      <c r="BN307" s="45">
        <f t="shared" si="234"/>
        <v>0</v>
      </c>
      <c r="BO307" s="45">
        <f t="shared" si="234"/>
        <v>0</v>
      </c>
      <c r="BP307" s="48">
        <f>IF(ISERROR(AB307/$J$307*100),"",(AB307/$J$307*100))</f>
        <v>6.0396855093617925E-2</v>
      </c>
      <c r="BQ307" s="48">
        <f>IF(ISERROR(AC307/$J$307*100),"",(AC307/$J$307*100))</f>
        <v>0.12535858876989303</v>
      </c>
      <c r="BR307" s="48">
        <f>IF(ISERROR(AD307/$J$307*100),"",(AD307/$J$307*100))</f>
        <v>2.8793849521375987E-2</v>
      </c>
      <c r="BS307" s="48">
        <f t="shared" ref="BS307:DC307" si="235">IF(ISERROR(AE307/$J$307*100),"",(AE307/$J$307*100))</f>
        <v>0</v>
      </c>
      <c r="BT307" s="48">
        <f t="shared" si="235"/>
        <v>1.8259514330628675E-2</v>
      </c>
      <c r="BU307" s="48">
        <f t="shared" si="235"/>
        <v>0</v>
      </c>
      <c r="BV307" s="48">
        <f t="shared" si="235"/>
        <v>0</v>
      </c>
      <c r="BW307" s="48">
        <f t="shared" si="235"/>
        <v>0</v>
      </c>
      <c r="BX307" s="48">
        <f t="shared" si="235"/>
        <v>7.7251791398813621E-2</v>
      </c>
      <c r="BY307" s="48">
        <f t="shared" si="235"/>
        <v>0</v>
      </c>
      <c r="BZ307" s="48">
        <f t="shared" si="235"/>
        <v>0</v>
      </c>
      <c r="CA307" s="48">
        <f t="shared" si="235"/>
        <v>4.9160230890154116E-3</v>
      </c>
      <c r="CB307" s="48">
        <f t="shared" si="235"/>
        <v>0</v>
      </c>
      <c r="CC307" s="48">
        <f t="shared" si="235"/>
        <v>2.4580115445077062E-2</v>
      </c>
      <c r="CD307" s="48">
        <f t="shared" si="235"/>
        <v>0</v>
      </c>
      <c r="CE307" s="48">
        <f t="shared" si="235"/>
        <v>0</v>
      </c>
      <c r="CF307" s="48">
        <f t="shared" si="235"/>
        <v>0</v>
      </c>
      <c r="CG307" s="48">
        <f t="shared" si="235"/>
        <v>0</v>
      </c>
      <c r="CH307" s="48">
        <f t="shared" si="235"/>
        <v>0</v>
      </c>
      <c r="CI307" s="48">
        <f t="shared" si="235"/>
        <v>0</v>
      </c>
      <c r="CJ307" s="48">
        <f t="shared" si="235"/>
        <v>0</v>
      </c>
      <c r="CK307" s="48">
        <f t="shared" si="235"/>
        <v>0</v>
      </c>
      <c r="CL307" s="48">
        <f t="shared" si="235"/>
        <v>0</v>
      </c>
      <c r="CM307" s="48">
        <f t="shared" si="235"/>
        <v>0</v>
      </c>
      <c r="CN307" s="48">
        <f t="shared" si="235"/>
        <v>0</v>
      </c>
      <c r="CO307" s="48">
        <f t="shared" si="235"/>
        <v>0</v>
      </c>
      <c r="CP307" s="48">
        <f t="shared" si="235"/>
        <v>5.091595342194534E-2</v>
      </c>
      <c r="CQ307" s="48">
        <f t="shared" si="235"/>
        <v>0</v>
      </c>
      <c r="CR307" s="48">
        <f t="shared" si="235"/>
        <v>0.11412196456642922</v>
      </c>
      <c r="CS307" s="48">
        <f t="shared" si="235"/>
        <v>0</v>
      </c>
      <c r="CT307" s="48">
        <f t="shared" si="235"/>
        <v>8.7786126589560944E-3</v>
      </c>
      <c r="CU307" s="48">
        <f t="shared" si="235"/>
        <v>0</v>
      </c>
      <c r="CV307" s="48">
        <f t="shared" si="235"/>
        <v>0</v>
      </c>
      <c r="CW307" s="48">
        <f t="shared" si="235"/>
        <v>0</v>
      </c>
      <c r="CX307" s="48">
        <f t="shared" si="235"/>
        <v>2.6335837976868282E-2</v>
      </c>
      <c r="CY307" s="48">
        <f t="shared" si="235"/>
        <v>0</v>
      </c>
      <c r="CZ307" s="48">
        <f t="shared" si="235"/>
        <v>2.8091560508659498E-2</v>
      </c>
      <c r="DA307" s="48">
        <f t="shared" si="235"/>
        <v>0</v>
      </c>
      <c r="DB307" s="48">
        <f t="shared" si="235"/>
        <v>0</v>
      </c>
      <c r="DC307" s="48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47" priority="46" stopIfTrue="1" operator="equal">
      <formula>0</formula>
    </cfRule>
  </conditionalFormatting>
  <conditionalFormatting sqref="S6:BO151 S161:BO306 DW4:FS151">
    <cfRule type="cellIs" dxfId="46" priority="45" operator="greaterThan">
      <formula>0</formula>
    </cfRule>
  </conditionalFormatting>
  <conditionalFormatting sqref="E154:G157 E2:G2 DI2:DK2">
    <cfRule type="cellIs" dxfId="45" priority="44" stopIfTrue="1" operator="equal">
      <formula>0</formula>
    </cfRule>
  </conditionalFormatting>
  <conditionalFormatting sqref="S6:BO151 S161:BO306 DW4:FS151">
    <cfRule type="cellIs" dxfId="44" priority="43" operator="greaterThan">
      <formula>0</formula>
    </cfRule>
  </conditionalFormatting>
  <conditionalFormatting sqref="E154:G157 E2:G2 DI2:DK2">
    <cfRule type="cellIs" dxfId="43" priority="42" stopIfTrue="1" operator="equal">
      <formula>0</formula>
    </cfRule>
  </conditionalFormatting>
  <conditionalFormatting sqref="S6:BO151 S161:BO306 DW4:FS151">
    <cfRule type="cellIs" dxfId="42" priority="41" operator="greaterThan">
      <formula>0</formula>
    </cfRule>
  </conditionalFormatting>
  <conditionalFormatting sqref="E154:G157 E2:G2 DI2:DK2">
    <cfRule type="cellIs" dxfId="41" priority="40" stopIfTrue="1" operator="equal">
      <formula>0</formula>
    </cfRule>
  </conditionalFormatting>
  <conditionalFormatting sqref="S6:BO151 S161:BO306 DW4:FS151">
    <cfRule type="cellIs" dxfId="40" priority="39" operator="greaterThan">
      <formula>0</formula>
    </cfRule>
  </conditionalFormatting>
  <conditionalFormatting sqref="E154:G157 E2:G2 DI2:DK2">
    <cfRule type="cellIs" dxfId="39" priority="38" stopIfTrue="1" operator="equal">
      <formula>0</formula>
    </cfRule>
  </conditionalFormatting>
  <conditionalFormatting sqref="S6:BO151 S161:BO306 DW4:FS151">
    <cfRule type="cellIs" dxfId="38" priority="37" operator="greaterThan">
      <formula>0</formula>
    </cfRule>
  </conditionalFormatting>
  <conditionalFormatting sqref="E154:G157 E2:G2 DI2:DK2">
    <cfRule type="cellIs" dxfId="37" priority="36" stopIfTrue="1" operator="equal">
      <formula>0</formula>
    </cfRule>
  </conditionalFormatting>
  <conditionalFormatting sqref="S6:BO151 S161:BO306 DW4:FS151">
    <cfRule type="cellIs" dxfId="36" priority="35" operator="greaterThan">
      <formula>0</formula>
    </cfRule>
  </conditionalFormatting>
  <conditionalFormatting sqref="E154:G157 E2:G2 DI2:DK2">
    <cfRule type="cellIs" dxfId="35" priority="34" stopIfTrue="1" operator="equal">
      <formula>0</formula>
    </cfRule>
  </conditionalFormatting>
  <conditionalFormatting sqref="S6:BO151 S161:BO306 DW4:FS151">
    <cfRule type="cellIs" dxfId="34" priority="33" operator="greaterThan">
      <formula>0</formula>
    </cfRule>
  </conditionalFormatting>
  <conditionalFormatting sqref="E154:G157 E2:G2 DI2:DK2">
    <cfRule type="cellIs" dxfId="33" priority="32" stopIfTrue="1" operator="equal">
      <formula>0</formula>
    </cfRule>
  </conditionalFormatting>
  <conditionalFormatting sqref="S6:BO151 S161:BO306 DW4:FS151">
    <cfRule type="cellIs" dxfId="32" priority="31" operator="greaterThan">
      <formula>0</formula>
    </cfRule>
  </conditionalFormatting>
  <conditionalFormatting sqref="E154:G157 E2:G2 DI2:DK2">
    <cfRule type="cellIs" dxfId="31" priority="30" stopIfTrue="1" operator="equal">
      <formula>0</formula>
    </cfRule>
  </conditionalFormatting>
  <conditionalFormatting sqref="S6:BO151 S161:BO306 DW4:FS151">
    <cfRule type="cellIs" dxfId="30" priority="29" operator="greaterThan">
      <formula>0</formula>
    </cfRule>
  </conditionalFormatting>
  <conditionalFormatting sqref="E154:G157 E2:G2 DI2:DK2">
    <cfRule type="cellIs" dxfId="29" priority="28" stopIfTrue="1" operator="equal">
      <formula>0</formula>
    </cfRule>
  </conditionalFormatting>
  <conditionalFormatting sqref="S6:BO151 S161:BO306 DW4:FS151">
    <cfRule type="cellIs" dxfId="28" priority="27" operator="greaterThan">
      <formula>0</formula>
    </cfRule>
  </conditionalFormatting>
  <conditionalFormatting sqref="E154:G157 E2:G2 DI2:DK2">
    <cfRule type="cellIs" dxfId="27" priority="26" stopIfTrue="1" operator="equal">
      <formula>0</formula>
    </cfRule>
  </conditionalFormatting>
  <conditionalFormatting sqref="S6:BO151 S161:BO306 DW4:FS151">
    <cfRule type="cellIs" dxfId="26" priority="25" operator="greaterThan">
      <formula>0</formula>
    </cfRule>
  </conditionalFormatting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2017-01-12T02:23:17Z</dcterms:modified>
</cp:coreProperties>
</file>