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5480" windowHeight="11640" firstSheet="3" activeTab="7"/>
  </bookViews>
  <sheets>
    <sheet name="12-31" sheetId="141" r:id="rId1"/>
    <sheet name="1-2" sheetId="140" r:id="rId2"/>
    <sheet name="1-3" sheetId="142" r:id="rId3"/>
    <sheet name="2-14" sheetId="126" r:id="rId4"/>
    <sheet name="2-15" sheetId="144" r:id="rId5"/>
    <sheet name="2-16" sheetId="145" r:id="rId6"/>
    <sheet name="2-17" sheetId="146" r:id="rId7"/>
    <sheet name="2-18" sheetId="147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I10" i="147" l="1"/>
  <c r="J10" i="147" s="1"/>
  <c r="H10" i="147"/>
  <c r="I7" i="147"/>
  <c r="H7" i="147"/>
  <c r="H12" i="147" s="1"/>
  <c r="E6" i="147"/>
  <c r="C10" i="147"/>
  <c r="B10" i="147"/>
  <c r="C7" i="147"/>
  <c r="B7" i="147"/>
  <c r="C5" i="147"/>
  <c r="C12" i="147" s="1"/>
  <c r="B5" i="147"/>
  <c r="I9" i="146"/>
  <c r="H9" i="146"/>
  <c r="I7" i="146"/>
  <c r="H7" i="146"/>
  <c r="F10" i="146"/>
  <c r="E10" i="146"/>
  <c r="F8" i="146"/>
  <c r="E8" i="146"/>
  <c r="F7" i="146"/>
  <c r="E7" i="146"/>
  <c r="C7" i="146"/>
  <c r="B7" i="146"/>
  <c r="C6" i="146"/>
  <c r="B6" i="146"/>
  <c r="J11" i="147"/>
  <c r="G11" i="147"/>
  <c r="D11" i="147"/>
  <c r="G10" i="147"/>
  <c r="J9" i="147"/>
  <c r="G9" i="147"/>
  <c r="D9" i="147"/>
  <c r="J8" i="147"/>
  <c r="G8" i="147"/>
  <c r="D8" i="147"/>
  <c r="I12" i="147"/>
  <c r="G7" i="147"/>
  <c r="J6" i="147"/>
  <c r="D6" i="147"/>
  <c r="J5" i="147"/>
  <c r="G5" i="147"/>
  <c r="J12" i="147" l="1"/>
  <c r="D10" i="147"/>
  <c r="D7" i="147"/>
  <c r="D5" i="147"/>
  <c r="J7" i="147"/>
  <c r="E12" i="147"/>
  <c r="B12" i="147"/>
  <c r="I12" i="146"/>
  <c r="J11" i="146"/>
  <c r="G11" i="146"/>
  <c r="D11" i="146"/>
  <c r="J10" i="146"/>
  <c r="D10" i="146"/>
  <c r="G9" i="146"/>
  <c r="D9" i="146"/>
  <c r="J8" i="146"/>
  <c r="D8" i="146"/>
  <c r="H12" i="146"/>
  <c r="J6" i="146"/>
  <c r="G6" i="146"/>
  <c r="J5" i="146"/>
  <c r="F12" i="146"/>
  <c r="G5" i="146"/>
  <c r="C12" i="146"/>
  <c r="D12" i="147" l="1"/>
  <c r="B13" i="147"/>
  <c r="B14" i="147"/>
  <c r="J9" i="146"/>
  <c r="G10" i="146"/>
  <c r="G8" i="146"/>
  <c r="G7" i="146"/>
  <c r="D7" i="146"/>
  <c r="D6" i="146"/>
  <c r="J12" i="146"/>
  <c r="D5" i="146"/>
  <c r="J7" i="146"/>
  <c r="E12" i="146"/>
  <c r="G12" i="146" s="1"/>
  <c r="B12" i="146"/>
  <c r="I10" i="145"/>
  <c r="H10" i="145"/>
  <c r="I7" i="145"/>
  <c r="I12" i="145" s="1"/>
  <c r="H7" i="145"/>
  <c r="H12" i="145" s="1"/>
  <c r="F7" i="145"/>
  <c r="E7" i="145"/>
  <c r="F6" i="145"/>
  <c r="G6" i="145" s="1"/>
  <c r="E6" i="145"/>
  <c r="F5" i="145"/>
  <c r="E5" i="145"/>
  <c r="C8" i="145"/>
  <c r="B8" i="145"/>
  <c r="C7" i="145"/>
  <c r="B7" i="145"/>
  <c r="C6" i="145"/>
  <c r="D6" i="145" s="1"/>
  <c r="B6" i="145"/>
  <c r="C5" i="145"/>
  <c r="C12" i="145" s="1"/>
  <c r="B5" i="145"/>
  <c r="J11" i="145"/>
  <c r="G11" i="145"/>
  <c r="D11" i="145"/>
  <c r="G10" i="145"/>
  <c r="D10" i="145"/>
  <c r="J9" i="145"/>
  <c r="G9" i="145"/>
  <c r="D9" i="145"/>
  <c r="J8" i="145"/>
  <c r="G8" i="145"/>
  <c r="J6" i="145"/>
  <c r="J5" i="145"/>
  <c r="D12" i="146" l="1"/>
  <c r="B13" i="146"/>
  <c r="B14" i="146"/>
  <c r="F12" i="145"/>
  <c r="J7" i="145"/>
  <c r="G7" i="145"/>
  <c r="G5" i="145"/>
  <c r="D8" i="145"/>
  <c r="D7" i="145"/>
  <c r="J12" i="145"/>
  <c r="D5" i="145"/>
  <c r="E12" i="145"/>
  <c r="G12" i="145" s="1"/>
  <c r="J10" i="145"/>
  <c r="B12" i="145"/>
  <c r="D12" i="145" l="1"/>
  <c r="B13" i="145"/>
  <c r="B14" i="145"/>
  <c r="I10" i="144" l="1"/>
  <c r="H10" i="144"/>
  <c r="F8" i="144"/>
  <c r="E8" i="144"/>
  <c r="F6" i="144"/>
  <c r="E6" i="144"/>
  <c r="F5" i="144"/>
  <c r="E5" i="144"/>
  <c r="C7" i="144"/>
  <c r="B7" i="144"/>
  <c r="C6" i="144"/>
  <c r="B6" i="144"/>
  <c r="C5" i="144"/>
  <c r="B5" i="144"/>
  <c r="B12" i="144" s="1"/>
  <c r="B14" i="144" s="1"/>
  <c r="I12" i="144"/>
  <c r="H12" i="144"/>
  <c r="F12" i="144"/>
  <c r="E12" i="144"/>
  <c r="C12" i="144"/>
  <c r="J11" i="144"/>
  <c r="G11" i="144"/>
  <c r="D11" i="144"/>
  <c r="G10" i="144"/>
  <c r="D10" i="144"/>
  <c r="J9" i="144"/>
  <c r="G9" i="144"/>
  <c r="D9" i="144"/>
  <c r="J8" i="144"/>
  <c r="D8" i="144"/>
  <c r="J7" i="144"/>
  <c r="G7" i="144"/>
  <c r="J6" i="144"/>
  <c r="J5" i="144"/>
  <c r="D12" i="144" l="1"/>
  <c r="G8" i="144"/>
  <c r="J12" i="144"/>
  <c r="J10" i="144"/>
  <c r="B13" i="144"/>
  <c r="G6" i="144"/>
  <c r="G5" i="144"/>
  <c r="D7" i="144"/>
  <c r="D6" i="144"/>
  <c r="D5" i="144"/>
  <c r="G12" i="144"/>
  <c r="F5" i="126" l="1"/>
  <c r="E5" i="126"/>
  <c r="C8" i="126"/>
  <c r="B8" i="126"/>
  <c r="I7" i="142" l="1"/>
  <c r="H7" i="142"/>
  <c r="F9" i="142"/>
  <c r="E9" i="142"/>
  <c r="F8" i="142"/>
  <c r="E8" i="142"/>
  <c r="F7" i="142"/>
  <c r="E7" i="142"/>
  <c r="F6" i="142"/>
  <c r="E6" i="142"/>
  <c r="F5" i="142"/>
  <c r="E5" i="142"/>
  <c r="C10" i="142"/>
  <c r="B10" i="142"/>
  <c r="C8" i="142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8" i="142" l="1"/>
  <c r="G6" i="142"/>
  <c r="G7" i="142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B13" i="126" l="1"/>
  <c r="J12" i="126"/>
  <c r="D12" i="126"/>
  <c r="F6" i="147" l="1"/>
  <c r="F12" i="147" l="1"/>
  <c r="G12" i="147" s="1"/>
  <c r="G6" i="147"/>
</calcChain>
</file>

<file path=xl/sharedStrings.xml><?xml version="1.0" encoding="utf-8"?>
<sst xmlns="http://schemas.openxmlformats.org/spreadsheetml/2006/main" count="304" uniqueCount="38">
  <si>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</si>
  <si>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</si>
  <si>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</si>
  <si>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</si>
  <si>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</si>
  <si>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</si>
  <si>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</si>
  <si>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</si>
  <si>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</si>
  <si>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</si>
  <si>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</si>
  <si>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</si>
  <si>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</si>
  <si>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</si>
  <si>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</si>
  <si>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</si>
  <si>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</si>
  <si>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</si>
  <si>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</si>
  <si>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</si>
  <si>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</si>
  <si>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</si>
  <si>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</si>
  <si>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</si>
  <si>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</si>
  <si>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</si>
  <si>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</si>
  <si>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</si>
  <si>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</si>
  <si>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</si>
  <si>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</si>
  <si>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</si>
  <si>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日期：2017-2-14</t>
    <phoneticPr fontId="1" type="noConversion"/>
  </si>
  <si>
    <t>制表：陈海霞</t>
    <phoneticPr fontId="3" type="noConversion"/>
  </si>
  <si>
    <t>日期：2017-2-15</t>
    <phoneticPr fontId="1" type="noConversion"/>
  </si>
  <si>
    <t>日期：2017-2-16</t>
    <phoneticPr fontId="1" type="noConversion"/>
  </si>
  <si>
    <t>日期：2017-2-17</t>
    <phoneticPr fontId="1" type="noConversion"/>
  </si>
  <si>
    <t>日期：2017-2-18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</si>
</sst>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</row>
      </sheetData>
      <sheetData sheetId="4"/>
      <sheetData sheetId="5">
        <row r="28">
          <cell r="G28">
            <v>1128</v>
          </cell>
        </row>
      </sheetData>
      <sheetData sheetId="6">
        <row r="28">
          <cell r="G28">
            <v>1978</v>
          </cell>
        </row>
      </sheetData>
      <sheetData sheetId="7">
        <row r="28">
          <cell r="G28">
            <v>799</v>
          </cell>
        </row>
      </sheetData>
      <sheetData sheetId="8">
        <row r="28">
          <cell r="G28">
            <v>1169</v>
          </cell>
        </row>
      </sheetData>
      <sheetData sheetId="9">
        <row r="28">
          <cell r="G28">
            <v>273</v>
          </cell>
        </row>
      </sheetData>
      <sheetData sheetId="10">
        <row r="28">
          <cell r="G28">
            <v>1329</v>
          </cell>
        </row>
      </sheetData>
      <sheetData sheetId="11">
        <row r="28">
          <cell r="G28">
            <v>385</v>
          </cell>
        </row>
      </sheetData>
      <sheetData sheetId="12">
        <row r="28">
          <cell r="G28">
            <v>1239</v>
          </cell>
        </row>
      </sheetData>
      <sheetData sheetId="13">
        <row r="28">
          <cell r="G28">
            <v>1553</v>
          </cell>
        </row>
      </sheetData>
      <sheetData sheetId="14">
        <row r="28">
          <cell r="G28">
            <v>2246</v>
          </cell>
        </row>
      </sheetData>
      <sheetData sheetId="15">
        <row r="28">
          <cell r="G28">
            <v>2990</v>
          </cell>
        </row>
      </sheetData>
      <sheetData sheetId="16">
        <row r="28">
          <cell r="G28">
            <v>1052</v>
          </cell>
        </row>
      </sheetData>
      <sheetData sheetId="17">
        <row r="28">
          <cell r="G28">
            <v>1927</v>
          </cell>
        </row>
      </sheetData>
      <sheetData sheetId="18">
        <row r="28">
          <cell r="G28">
            <v>100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16"/>
      <sheetName val="17"/>
      <sheetName val="表样"/>
      <sheetName val="周汇总"/>
      <sheetName val="汇总"/>
      <sheetName val="直接人工成本"/>
      <sheetName val="分类汇总"/>
    </sheetNames>
    <sheetDataSet>
      <sheetData sheetId="0">
        <row r="164">
          <cell r="G164">
            <v>930</v>
          </cell>
          <cell r="I164">
            <v>38.5</v>
          </cell>
        </row>
        <row r="335">
          <cell r="G335">
            <v>555</v>
          </cell>
          <cell r="I335">
            <v>34</v>
          </cell>
        </row>
      </sheetData>
      <sheetData sheetId="1">
        <row r="28">
          <cell r="G28">
            <v>663</v>
          </cell>
          <cell r="I28">
            <v>38</v>
          </cell>
        </row>
        <row r="86">
          <cell r="G86">
            <v>289</v>
          </cell>
          <cell r="I86">
            <v>2.5</v>
          </cell>
        </row>
        <row r="121">
          <cell r="G121">
            <v>134</v>
          </cell>
          <cell r="I121">
            <v>4</v>
          </cell>
        </row>
        <row r="199">
          <cell r="G199">
            <v>405</v>
          </cell>
          <cell r="I199">
            <v>24</v>
          </cell>
        </row>
        <row r="257">
          <cell r="G257">
            <v>683</v>
          </cell>
          <cell r="I257">
            <v>19</v>
          </cell>
        </row>
        <row r="295">
          <cell r="I295">
            <v>3</v>
          </cell>
        </row>
        <row r="308">
          <cell r="G308">
            <v>95</v>
          </cell>
        </row>
        <row r="507">
          <cell r="G507">
            <v>194</v>
          </cell>
          <cell r="I507">
            <v>52</v>
          </cell>
        </row>
      </sheetData>
      <sheetData sheetId="2">
        <row r="28">
          <cell r="G28">
            <v>171</v>
          </cell>
          <cell r="I28">
            <v>7.5</v>
          </cell>
        </row>
        <row r="86">
          <cell r="G86">
            <v>858</v>
          </cell>
          <cell r="I86">
            <v>9.5</v>
          </cell>
        </row>
        <row r="121">
          <cell r="G121">
            <v>90</v>
          </cell>
          <cell r="I121">
            <v>1</v>
          </cell>
        </row>
        <row r="137">
          <cell r="G137">
            <v>357</v>
          </cell>
          <cell r="I137">
            <v>13.5</v>
          </cell>
        </row>
        <row r="199">
          <cell r="G199">
            <v>554</v>
          </cell>
          <cell r="I199">
            <v>26</v>
          </cell>
        </row>
        <row r="257">
          <cell r="G257">
            <v>789</v>
          </cell>
          <cell r="I257">
            <v>22</v>
          </cell>
        </row>
        <row r="292">
          <cell r="G292">
            <v>70</v>
          </cell>
          <cell r="I292">
            <v>4</v>
          </cell>
        </row>
        <row r="463">
          <cell r="G463">
            <v>156</v>
          </cell>
          <cell r="I463">
            <v>17.5</v>
          </cell>
        </row>
        <row r="506">
          <cell r="G506">
            <v>170</v>
          </cell>
          <cell r="I506">
            <v>35</v>
          </cell>
        </row>
      </sheetData>
      <sheetData sheetId="3">
        <row r="86">
          <cell r="G86">
            <v>2672</v>
          </cell>
          <cell r="I86">
            <v>62.5</v>
          </cell>
        </row>
        <row r="121">
          <cell r="G121">
            <v>370</v>
          </cell>
          <cell r="I121">
            <v>11</v>
          </cell>
        </row>
        <row r="292">
          <cell r="G292">
            <v>70</v>
          </cell>
          <cell r="I292">
            <v>4</v>
          </cell>
        </row>
        <row r="308">
          <cell r="G308">
            <v>670</v>
          </cell>
          <cell r="I308">
            <v>22.5</v>
          </cell>
        </row>
        <row r="334">
          <cell r="G334">
            <v>98</v>
          </cell>
          <cell r="I334">
            <v>3</v>
          </cell>
        </row>
        <row r="463">
          <cell r="G463">
            <v>497</v>
          </cell>
          <cell r="I463">
            <v>36.5</v>
          </cell>
        </row>
        <row r="506">
          <cell r="G506">
            <v>104</v>
          </cell>
          <cell r="I506">
            <v>18</v>
          </cell>
        </row>
      </sheetData>
      <sheetData sheetId="4">
        <row r="28">
          <cell r="G28">
            <v>980</v>
          </cell>
          <cell r="I28">
            <v>40</v>
          </cell>
        </row>
        <row r="121">
          <cell r="G121">
            <v>261</v>
          </cell>
          <cell r="I121">
            <v>14</v>
          </cell>
        </row>
        <row r="163">
          <cell r="G163">
            <v>71</v>
          </cell>
          <cell r="I163">
            <v>2.5</v>
          </cell>
        </row>
        <row r="257">
          <cell r="G257">
            <v>2373</v>
          </cell>
          <cell r="I257">
            <v>46</v>
          </cell>
        </row>
        <row r="463">
          <cell r="G463">
            <v>1035</v>
          </cell>
          <cell r="I463">
            <v>70</v>
          </cell>
        </row>
        <row r="506">
          <cell r="G506">
            <v>38</v>
          </cell>
          <cell r="I506">
            <v>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0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5680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5938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+'[2]1'!$G$335</f>
        <v>555</v>
      </c>
      <c r="F5" s="3">
        <f>+'[2]1'!$I$335</f>
        <v>34</v>
      </c>
      <c r="G5" s="4">
        <f>+E5/F5</f>
        <v>16.323529411764707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+'[2]1'!$G$164</f>
        <v>930</v>
      </c>
      <c r="C8" s="3">
        <f>+'[2]1'!$I$164</f>
        <v>38.5</v>
      </c>
      <c r="D8" s="3">
        <f t="shared" si="1"/>
        <v>24.155844155844157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930</v>
      </c>
      <c r="C12" s="3">
        <f>SUM(C5:C11)</f>
        <v>38.5</v>
      </c>
      <c r="D12" s="3">
        <f t="shared" si="1"/>
        <v>24.155844155844157</v>
      </c>
      <c r="E12" s="3">
        <f>SUM(E5:E11)</f>
        <v>555</v>
      </c>
      <c r="F12" s="3">
        <f>SUM(F5:F11)</f>
        <v>34</v>
      </c>
      <c r="G12" s="4">
        <f t="shared" si="2"/>
        <v>16.323529411764707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1485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A4"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+'[2]2'!$G$28</f>
        <v>663</v>
      </c>
      <c r="C5" s="3">
        <f>+'[2]2'!$I$28</f>
        <v>38</v>
      </c>
      <c r="D5" s="4">
        <f>+B5/C5</f>
        <v>17.44736842105263</v>
      </c>
      <c r="E5" s="3">
        <f>+'[2]2'!$G$199</f>
        <v>405</v>
      </c>
      <c r="F5" s="3">
        <f>+'[2]2'!$I$199</f>
        <v>24</v>
      </c>
      <c r="G5" s="4">
        <f>+E5/F5</f>
        <v>16.875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+'[2]2'!$G$86</f>
        <v>289</v>
      </c>
      <c r="C6" s="3">
        <f>+'[2]2'!$I$86</f>
        <v>2.5</v>
      </c>
      <c r="D6" s="4">
        <f t="shared" ref="D6:D12" si="1">+B6/C6</f>
        <v>115.6</v>
      </c>
      <c r="E6" s="3">
        <f>+'[2]2'!$G$257</f>
        <v>683</v>
      </c>
      <c r="F6" s="3">
        <f>+'[2]2'!$I$257</f>
        <v>19</v>
      </c>
      <c r="G6" s="4">
        <f t="shared" ref="G6:G12" si="2">+E6/F6</f>
        <v>35.94736842105263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+'[2]2'!$G$121</f>
        <v>134</v>
      </c>
      <c r="C7" s="3">
        <f>+'[2]2'!$I$121</f>
        <v>4</v>
      </c>
      <c r="D7" s="4">
        <f t="shared" si="1"/>
        <v>33.5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+'[2]2'!$G$308</f>
        <v>95</v>
      </c>
      <c r="F8" s="3">
        <f>+'[2]2'!$I$295</f>
        <v>3</v>
      </c>
      <c r="G8" s="3">
        <f t="shared" si="2"/>
        <v>31.666666666666668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+'[2]2'!$G$507</f>
        <v>194</v>
      </c>
      <c r="I10" s="3">
        <f>+'[2]2'!$I$507</f>
        <v>52</v>
      </c>
      <c r="J10" s="4">
        <f t="shared" si="0"/>
        <v>3.7307692307692308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1086</v>
      </c>
      <c r="C12" s="3">
        <f>SUM(C5:C11)</f>
        <v>44.5</v>
      </c>
      <c r="D12" s="3">
        <f t="shared" si="1"/>
        <v>24.40449438202247</v>
      </c>
      <c r="E12" s="3">
        <f>SUM(E5:E11)</f>
        <v>1183</v>
      </c>
      <c r="F12" s="3">
        <f>SUM(F5:F11)</f>
        <v>46</v>
      </c>
      <c r="G12" s="4">
        <f t="shared" si="2"/>
        <v>25.717391304347824</v>
      </c>
      <c r="H12" s="3">
        <f>SUM(H5:H11)</f>
        <v>194</v>
      </c>
      <c r="I12" s="3">
        <f>SUM(I5:I11)</f>
        <v>52</v>
      </c>
      <c r="J12" s="4">
        <f>+H12/I12</f>
        <v>3.7307692307692308</v>
      </c>
    </row>
    <row r="13" spans="1:10" ht="24" customHeight="1" x14ac:dyDescent="0.15">
      <c r="A13" s="3" t="s">
        <v>16</v>
      </c>
      <c r="B13" s="31">
        <f>B12+E12+H12</f>
        <v>2463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9">
        <f>SUM(B5:B12)</f>
        <v>2172</v>
      </c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+'[2]3'!$G$28</f>
        <v>171</v>
      </c>
      <c r="C5" s="3">
        <f>+'[2]3'!$I$28</f>
        <v>7.5</v>
      </c>
      <c r="D5" s="4">
        <f>+B5/C5</f>
        <v>22.8</v>
      </c>
      <c r="E5" s="3">
        <f>+'[2]3'!$G$199</f>
        <v>554</v>
      </c>
      <c r="F5" s="3">
        <f>+'[2]3'!$I$199</f>
        <v>26</v>
      </c>
      <c r="G5" s="4">
        <f>+E5/F5</f>
        <v>21.307692307692307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+'[2]3'!$G$86</f>
        <v>858</v>
      </c>
      <c r="C6" s="3">
        <f>+'[2]3'!$I$86</f>
        <v>9.5</v>
      </c>
      <c r="D6" s="4">
        <f t="shared" ref="D6:D12" si="1">+B6/C6</f>
        <v>90.315789473684205</v>
      </c>
      <c r="E6" s="3">
        <f>+'[2]3'!$G$257</f>
        <v>789</v>
      </c>
      <c r="F6" s="3">
        <f>+'[2]3'!$I$257</f>
        <v>22</v>
      </c>
      <c r="G6" s="4">
        <f t="shared" ref="G6:G12" si="2">+E6/F6</f>
        <v>35.863636363636367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+'[2]3'!$G$121</f>
        <v>90</v>
      </c>
      <c r="C7" s="3">
        <f>+'[2]3'!$I$121</f>
        <v>1</v>
      </c>
      <c r="D7" s="4">
        <f t="shared" si="1"/>
        <v>90</v>
      </c>
      <c r="E7" s="3">
        <f>+'[2]3'!$G$292</f>
        <v>70</v>
      </c>
      <c r="F7" s="3">
        <f>+'[2]3'!$I$292</f>
        <v>4</v>
      </c>
      <c r="G7" s="3">
        <f t="shared" si="2"/>
        <v>17.5</v>
      </c>
      <c r="H7" s="3">
        <f>+'[2]3'!$G$463</f>
        <v>156</v>
      </c>
      <c r="I7" s="3">
        <f>+'[2]3'!$I$463</f>
        <v>17.5</v>
      </c>
      <c r="J7" s="4">
        <f>+H7/I7</f>
        <v>8.9142857142857146</v>
      </c>
    </row>
    <row r="8" spans="1:10" ht="24" customHeight="1" x14ac:dyDescent="0.15">
      <c r="A8" s="3" t="s">
        <v>11</v>
      </c>
      <c r="B8" s="3">
        <f>+'[2]3'!$G$137</f>
        <v>357</v>
      </c>
      <c r="C8" s="3">
        <f>+'[2]3'!$I$137</f>
        <v>13.5</v>
      </c>
      <c r="D8" s="3">
        <f t="shared" si="1"/>
        <v>26.444444444444443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+'[2]3'!$G$506</f>
        <v>170</v>
      </c>
      <c r="I10" s="3">
        <f>+'[2]3'!$I$506</f>
        <v>35</v>
      </c>
      <c r="J10" s="4">
        <f t="shared" si="0"/>
        <v>4.8571428571428568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1476</v>
      </c>
      <c r="C12" s="3">
        <f>SUM(C5:C11)</f>
        <v>31.5</v>
      </c>
      <c r="D12" s="3">
        <f t="shared" si="1"/>
        <v>46.857142857142854</v>
      </c>
      <c r="E12" s="3">
        <f>SUM(E5:E11)</f>
        <v>1413</v>
      </c>
      <c r="F12" s="3">
        <f>SUM(F5:F11)</f>
        <v>52</v>
      </c>
      <c r="G12" s="4">
        <f t="shared" si="2"/>
        <v>27.173076923076923</v>
      </c>
      <c r="H12" s="3">
        <f>SUM(H5:H11)</f>
        <v>326</v>
      </c>
      <c r="I12" s="3">
        <f>SUM(I5:I11)</f>
        <v>52.5</v>
      </c>
      <c r="J12" s="4">
        <f>+H12/I12</f>
        <v>6.2095238095238097</v>
      </c>
    </row>
    <row r="13" spans="1:10" ht="24" customHeight="1" x14ac:dyDescent="0.15">
      <c r="A13" s="3" t="s">
        <v>16</v>
      </c>
      <c r="B13" s="31">
        <f>B12+E12+H12</f>
        <v>3215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2">
        <f>SUM(B5:B12)</f>
        <v>2952</v>
      </c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0" sqref="I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2672</v>
      </c>
      <c r="C6" s="3">
        <f>+'[2]16'!$I$86</f>
        <v>62.5</v>
      </c>
      <c r="D6" s="4">
        <f t="shared" ref="D6:D12" si="1">+B6/C6</f>
        <v>42.752000000000002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+'[2]16'!$G$121</f>
        <v>370</v>
      </c>
      <c r="C7" s="3">
        <f>+'[2]16'!$I$121</f>
        <v>11</v>
      </c>
      <c r="D7" s="4">
        <f t="shared" si="1"/>
        <v>33.636363636363633</v>
      </c>
      <c r="E7" s="3">
        <f>+'[2]16'!$G$292</f>
        <v>70</v>
      </c>
      <c r="F7" s="3">
        <f>+'[2]16'!$I$292</f>
        <v>4</v>
      </c>
      <c r="G7" s="3">
        <f t="shared" si="2"/>
        <v>17.5</v>
      </c>
      <c r="H7" s="3">
        <f>+'[2]16'!$G$463</f>
        <v>497</v>
      </c>
      <c r="I7" s="3">
        <f>+'[2]16'!$I$463</f>
        <v>36.5</v>
      </c>
      <c r="J7" s="4">
        <f>+H7/I7</f>
        <v>13.616438356164384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+'[2]16'!$G$308</f>
        <v>670</v>
      </c>
      <c r="F8" s="3">
        <f>+'[2]16'!$I$308</f>
        <v>22.5</v>
      </c>
      <c r="G8" s="3">
        <f t="shared" si="2"/>
        <v>29.777777777777779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f>+'[2]16'!$G$506</f>
        <v>104</v>
      </c>
      <c r="I9" s="3">
        <f>+'[2]16'!$I$506</f>
        <v>18</v>
      </c>
      <c r="J9" s="3">
        <f t="shared" si="0"/>
        <v>5.7777777777777777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+'[2]16'!$G$334</f>
        <v>98</v>
      </c>
      <c r="F10" s="3">
        <f>+'[2]16'!$I$334</f>
        <v>3</v>
      </c>
      <c r="G10" s="4">
        <f t="shared" si="2"/>
        <v>32.666666666666664</v>
      </c>
      <c r="H10" s="3"/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3042</v>
      </c>
      <c r="C12" s="3">
        <f>SUM(C5:C11)</f>
        <v>73.5</v>
      </c>
      <c r="D12" s="3">
        <f t="shared" si="1"/>
        <v>41.387755102040813</v>
      </c>
      <c r="E12" s="3">
        <f>SUM(E5:E11)</f>
        <v>838</v>
      </c>
      <c r="F12" s="3">
        <f>SUM(F5:F11)</f>
        <v>29.5</v>
      </c>
      <c r="G12" s="4">
        <f t="shared" si="2"/>
        <v>28.406779661016948</v>
      </c>
      <c r="H12" s="3">
        <f>SUM(H5:H11)</f>
        <v>601</v>
      </c>
      <c r="I12" s="3">
        <f>SUM(I5:I11)</f>
        <v>54.5</v>
      </c>
      <c r="J12" s="4">
        <f>+H12/I12</f>
        <v>11.027522935779816</v>
      </c>
    </row>
    <row r="13" spans="1:10" ht="24" customHeight="1" x14ac:dyDescent="0.15">
      <c r="A13" s="3" t="s">
        <v>16</v>
      </c>
      <c r="B13" s="31">
        <f>B12+E12+H12</f>
        <v>4481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5">
        <f>SUM(B5:B12)</f>
        <v>6084</v>
      </c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2" sqref="E2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+'[2]17'!$G$28</f>
        <v>980</v>
      </c>
      <c r="C5" s="3">
        <f>+'[2]17'!$I$28</f>
        <v>40</v>
      </c>
      <c r="D5" s="4">
        <f>+B5/C5</f>
        <v>24.5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+'[2]17'!$G$257</f>
        <v>2373</v>
      </c>
      <c r="F6" s="3">
        <f>+'[2]17'!$I$257</f>
        <v>46</v>
      </c>
      <c r="G6" s="4">
        <f t="shared" ref="G6:G12" si="2">+E6/F6</f>
        <v>51.586956521739133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+'[2]17'!$G$121</f>
        <v>261</v>
      </c>
      <c r="C7" s="3">
        <f>+'[2]17'!$I$121</f>
        <v>14</v>
      </c>
      <c r="D7" s="4">
        <f t="shared" si="1"/>
        <v>18.642857142857142</v>
      </c>
      <c r="E7" s="3"/>
      <c r="F7" s="3"/>
      <c r="G7" s="3" t="e">
        <f t="shared" si="2"/>
        <v>#DIV/0!</v>
      </c>
      <c r="H7" s="3">
        <f>+'[2]17'!$G$463</f>
        <v>1035</v>
      </c>
      <c r="I7" s="3">
        <f>+'[2]17'!$I$463</f>
        <v>70</v>
      </c>
      <c r="J7" s="4">
        <f>+H7/I7</f>
        <v>14.785714285714286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+'[2]17'!$G$163</f>
        <v>71</v>
      </c>
      <c r="C10" s="3">
        <f>+'[2]17'!$I$163</f>
        <v>2.5</v>
      </c>
      <c r="D10" s="4">
        <f t="shared" si="1"/>
        <v>28.4</v>
      </c>
      <c r="E10" s="3"/>
      <c r="F10" s="3"/>
      <c r="G10" s="4" t="e">
        <f t="shared" si="2"/>
        <v>#DIV/0!</v>
      </c>
      <c r="H10" s="3">
        <f>+'[2]17'!$G$506</f>
        <v>38</v>
      </c>
      <c r="I10" s="3">
        <f>+'[2]17'!$I$506</f>
        <v>8</v>
      </c>
      <c r="J10" s="4">
        <f t="shared" si="0"/>
        <v>4.75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1312</v>
      </c>
      <c r="C12" s="3">
        <f>SUM(C5:C11)</f>
        <v>56.5</v>
      </c>
      <c r="D12" s="3">
        <f t="shared" si="1"/>
        <v>23.221238938053098</v>
      </c>
      <c r="E12" s="3">
        <f>SUM(E5:E11)</f>
        <v>2373</v>
      </c>
      <c r="F12" s="3">
        <f>SUM(F5:F11)</f>
        <v>46</v>
      </c>
      <c r="G12" s="4">
        <f t="shared" si="2"/>
        <v>51.586956521739133</v>
      </c>
      <c r="H12" s="3">
        <f>SUM(H5:H11)</f>
        <v>1073</v>
      </c>
      <c r="I12" s="3">
        <f>SUM(I5:I11)</f>
        <v>78</v>
      </c>
      <c r="J12" s="4">
        <f>+H12/I12</f>
        <v>13.756410256410257</v>
      </c>
    </row>
    <row r="13" spans="1:10" ht="24" customHeight="1" x14ac:dyDescent="0.15">
      <c r="A13" s="3" t="s">
        <v>16</v>
      </c>
      <c r="B13" s="31">
        <f>B12+E12+H12</f>
        <v>4758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8">
        <f>SUM(B5:B12)</f>
        <v>2624</v>
      </c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12-31</vt:lpstr>
      <vt:lpstr>1-2</vt:lpstr>
      <vt:lpstr>1-3</vt:lpstr>
      <vt:lpstr>2-14</vt:lpstr>
      <vt:lpstr>2-15</vt:lpstr>
      <vt:lpstr>2-16</vt:lpstr>
      <vt:lpstr>2-17</vt:lpstr>
      <vt:lpstr>2-18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2017-02-18T02:43:29Z</dcterms:modified>
</cp:coreProperties>
</file>