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3"/>
  </bookViews>
  <sheets>
    <sheet name="12-31" sheetId="141" r:id="rId1"/>
    <sheet name="1-2" sheetId="140" r:id="rId2"/>
    <sheet name="1-3" sheetId="142" r:id="rId3"/>
    <sheet name="1-4" sheetId="143" r:id="rId4"/>
    <sheet name="表样" sheetId="12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F9" i="143" l="1"/>
  <c r="G9" i="143" s="1"/>
  <c r="E9" i="143"/>
  <c r="F8" i="143"/>
  <c r="G8" i="143" s="1"/>
  <c r="E8" i="143"/>
  <c r="F7" i="143"/>
  <c r="G7" i="143" s="1"/>
  <c r="E7" i="143"/>
  <c r="F6" i="143"/>
  <c r="G6" i="143" s="1"/>
  <c r="E6" i="143"/>
  <c r="F5" i="143"/>
  <c r="E5" i="143"/>
  <c r="C9" i="143"/>
  <c r="B9" i="143"/>
  <c r="C8" i="143"/>
  <c r="D8" i="143" s="1"/>
  <c r="B8" i="143"/>
  <c r="C7" i="143"/>
  <c r="B7" i="143"/>
  <c r="C6" i="143"/>
  <c r="C12" i="143" s="1"/>
  <c r="B6" i="143"/>
  <c r="B12" i="143" s="1"/>
  <c r="C5" i="143"/>
  <c r="B5" i="143"/>
  <c r="I12" i="143"/>
  <c r="H12" i="143"/>
  <c r="J12" i="143" s="1"/>
  <c r="F12" i="143"/>
  <c r="E12" i="143"/>
  <c r="J11" i="143"/>
  <c r="G11" i="143"/>
  <c r="D11" i="143"/>
  <c r="J10" i="143"/>
  <c r="G10" i="143"/>
  <c r="D10" i="143"/>
  <c r="J9" i="143"/>
  <c r="J8" i="143"/>
  <c r="J7" i="143"/>
  <c r="J6" i="143"/>
  <c r="D6" i="143"/>
  <c r="J5" i="143"/>
  <c r="G12" i="143" l="1"/>
  <c r="G5" i="143"/>
  <c r="B13" i="143"/>
  <c r="D9" i="143"/>
  <c r="D7" i="143"/>
  <c r="D5" i="143"/>
  <c r="D12" i="143"/>
  <c r="I7" i="142"/>
  <c r="H7" i="142"/>
  <c r="F9" i="142"/>
  <c r="E9" i="142"/>
  <c r="F8" i="142"/>
  <c r="G8" i="142" s="1"/>
  <c r="E8" i="142"/>
  <c r="F7" i="142"/>
  <c r="G7" i="142" s="1"/>
  <c r="E7" i="142"/>
  <c r="F6" i="142"/>
  <c r="G6" i="142" s="1"/>
  <c r="E6" i="142"/>
  <c r="F5" i="142"/>
  <c r="E5" i="142"/>
  <c r="C10" i="142"/>
  <c r="B10" i="142"/>
  <c r="C8" i="142"/>
  <c r="D8" i="142" s="1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C12" i="142" l="1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<sst xmlns="http://schemas.openxmlformats.org/spreadsheetml/2006/main" count="190" uniqueCount="33">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</sst>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表样"/>
      <sheetName val="周汇总"/>
      <sheetName val="汇总"/>
      <sheetName val="直接人工成本"/>
      <sheetName val="分类汇总"/>
    </sheetNames>
    <sheetDataSet>
      <sheetData sheetId="0">
        <row r="198">
          <cell r="G198">
            <v>1119</v>
          </cell>
          <cell r="I198">
            <v>75</v>
          </cell>
        </row>
        <row r="256">
          <cell r="G256">
            <v>1833</v>
          </cell>
          <cell r="I256">
            <v>62.5</v>
          </cell>
        </row>
        <row r="291">
          <cell r="G291">
            <v>258</v>
          </cell>
          <cell r="I291">
            <v>56.5</v>
          </cell>
        </row>
        <row r="307">
          <cell r="G307">
            <v>360</v>
          </cell>
          <cell r="I307">
            <v>15</v>
          </cell>
        </row>
      </sheetData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  <row r="198">
          <cell r="G198">
            <v>2420</v>
          </cell>
          <cell r="I198">
            <v>161.5</v>
          </cell>
        </row>
        <row r="256">
          <cell r="G256">
            <v>2383</v>
          </cell>
          <cell r="I256">
            <v>57.5</v>
          </cell>
        </row>
        <row r="291">
          <cell r="G291">
            <v>240</v>
          </cell>
          <cell r="I291">
            <v>71</v>
          </cell>
        </row>
        <row r="307">
          <cell r="G307">
            <v>900</v>
          </cell>
          <cell r="I307">
            <v>57.5</v>
          </cell>
        </row>
        <row r="317">
          <cell r="G317">
            <v>23</v>
          </cell>
          <cell r="I317">
            <v>3</v>
          </cell>
        </row>
        <row r="461">
          <cell r="G461">
            <v>888</v>
          </cell>
          <cell r="I461">
            <v>95.5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162">
          <cell r="G162">
            <v>96</v>
          </cell>
          <cell r="I162">
            <v>5</v>
          </cell>
        </row>
        <row r="198">
          <cell r="G198">
            <v>2252</v>
          </cell>
          <cell r="I198">
            <v>132.05000000000001</v>
          </cell>
        </row>
        <row r="256">
          <cell r="G256">
            <v>2174</v>
          </cell>
          <cell r="I256">
            <v>133.5</v>
          </cell>
        </row>
        <row r="291">
          <cell r="G291">
            <v>394</v>
          </cell>
          <cell r="I291">
            <v>64</v>
          </cell>
        </row>
        <row r="307">
          <cell r="G307">
            <v>856</v>
          </cell>
          <cell r="I307">
            <v>48</v>
          </cell>
        </row>
        <row r="317">
          <cell r="G317">
            <v>96</v>
          </cell>
          <cell r="I317">
            <v>15</v>
          </cell>
        </row>
        <row r="461">
          <cell r="G461">
            <v>844</v>
          </cell>
          <cell r="I461">
            <v>78</v>
          </cell>
        </row>
      </sheetData>
      <sheetData sheetId="3">
        <row r="28">
          <cell r="G28">
            <v>1693</v>
          </cell>
          <cell r="I28">
            <v>99</v>
          </cell>
        </row>
        <row r="86">
          <cell r="G86">
            <v>2077</v>
          </cell>
          <cell r="I86">
            <v>55</v>
          </cell>
        </row>
        <row r="121">
          <cell r="G121">
            <v>1009</v>
          </cell>
          <cell r="I121">
            <v>67.5</v>
          </cell>
        </row>
        <row r="137">
          <cell r="G137">
            <v>600</v>
          </cell>
          <cell r="I137">
            <v>44</v>
          </cell>
        </row>
        <row r="147">
          <cell r="G147">
            <v>630</v>
          </cell>
          <cell r="I147">
            <v>44</v>
          </cell>
        </row>
        <row r="198">
          <cell r="G198">
            <v>1798</v>
          </cell>
          <cell r="I198">
            <v>111.5</v>
          </cell>
        </row>
        <row r="256">
          <cell r="G256">
            <v>2322</v>
          </cell>
          <cell r="I256">
            <v>68.679999999999993</v>
          </cell>
        </row>
        <row r="291">
          <cell r="G291">
            <v>546</v>
          </cell>
          <cell r="I291">
            <v>103.5</v>
          </cell>
        </row>
        <row r="307">
          <cell r="G307">
            <v>375</v>
          </cell>
          <cell r="I307">
            <v>26</v>
          </cell>
        </row>
        <row r="317">
          <cell r="G317">
            <v>546</v>
          </cell>
          <cell r="I317">
            <v>46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1119</v>
      </c>
      <c r="F5" s="3">
        <f>+'[1]31'!$I$198</f>
        <v>75</v>
      </c>
      <c r="G5" s="4">
        <f>+E5/F5</f>
        <v>14.92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1833</v>
      </c>
      <c r="F6" s="3">
        <f>+'[1]31'!$I$256</f>
        <v>62.5</v>
      </c>
      <c r="G6" s="4">
        <f t="shared" ref="G6:G12" si="2">+E6/F6</f>
        <v>29.327999999999999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258</v>
      </c>
      <c r="F7" s="3">
        <f>+'[1]31'!$I$291</f>
        <v>56.5</v>
      </c>
      <c r="G7" s="3">
        <f t="shared" si="2"/>
        <v>4.5663716814159292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360</v>
      </c>
      <c r="F8" s="3">
        <f>+'[1]31'!$I$307</f>
        <v>15</v>
      </c>
      <c r="G8" s="3">
        <f t="shared" si="2"/>
        <v>24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3570</v>
      </c>
      <c r="F12" s="3">
        <f>SUM(F5:F11)</f>
        <v>209</v>
      </c>
      <c r="G12" s="4">
        <f t="shared" si="2"/>
        <v>17.081339712918659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3570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2420</v>
      </c>
      <c r="F5" s="3">
        <f>+'[1]1'!$I$198</f>
        <v>161.5</v>
      </c>
      <c r="G5" s="4">
        <f>+E5/F5</f>
        <v>14.98452012383901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2383</v>
      </c>
      <c r="F6" s="3">
        <f>+'[1]1'!$I$256</f>
        <v>57.5</v>
      </c>
      <c r="G6" s="4">
        <f t="shared" ref="G6:G12" si="2">+E6/F6</f>
        <v>41.443478260869568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240</v>
      </c>
      <c r="F7" s="3">
        <f>+'[1]1'!$I$291</f>
        <v>71</v>
      </c>
      <c r="G7" s="3">
        <f t="shared" si="2"/>
        <v>3.380281690140845</v>
      </c>
      <c r="H7" s="3">
        <f>+'[1]1'!$G$461</f>
        <v>888</v>
      </c>
      <c r="I7" s="3">
        <f>+'[1]1'!$I$461</f>
        <v>95.5</v>
      </c>
      <c r="J7" s="4">
        <f>+H7/I7</f>
        <v>9.2984293193717278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900</v>
      </c>
      <c r="F8" s="3">
        <f>+'[1]1'!$I$307</f>
        <v>57.5</v>
      </c>
      <c r="G8" s="3">
        <f t="shared" si="2"/>
        <v>15.652173913043478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23</v>
      </c>
      <c r="F9" s="3">
        <f>+'[1]1'!$I$317</f>
        <v>3</v>
      </c>
      <c r="G9" s="4">
        <f>+E9/F9</f>
        <v>7.666666666666667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5966</v>
      </c>
      <c r="F12" s="3">
        <f>SUM(F5:F11)</f>
        <v>350.5</v>
      </c>
      <c r="G12" s="4">
        <f t="shared" si="2"/>
        <v>17.021398002853068</v>
      </c>
      <c r="H12" s="3">
        <f>SUM(H5:H11)</f>
        <v>888</v>
      </c>
      <c r="I12" s="3">
        <f>SUM(I5:I11)</f>
        <v>95.5</v>
      </c>
      <c r="J12" s="4">
        <f>+H12/I12</f>
        <v>9.2984293193717278</v>
      </c>
    </row>
    <row r="13" spans="1:10" ht="24" customHeight="1" x14ac:dyDescent="0.15">
      <c r="A13" s="3" t="s">
        <v>16</v>
      </c>
      <c r="B13" s="22">
        <f>B12+E12+H12</f>
        <v>12534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2252</v>
      </c>
      <c r="F5" s="3">
        <f>+'[1]2'!$I$198</f>
        <v>132.05000000000001</v>
      </c>
      <c r="G5" s="4">
        <f>+E5/F5</f>
        <v>17.054146156758801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2174</v>
      </c>
      <c r="F6" s="3">
        <f>+'[1]2'!$I$256</f>
        <v>133.5</v>
      </c>
      <c r="G6" s="4">
        <f t="shared" ref="G6:G12" si="2">+E6/F6</f>
        <v>16.284644194756556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394</v>
      </c>
      <c r="F7" s="3">
        <f>+'[1]2'!$I$291</f>
        <v>64</v>
      </c>
      <c r="G7" s="3">
        <f t="shared" si="2"/>
        <v>6.15625</v>
      </c>
      <c r="H7" s="3">
        <f>+'[1]2'!$G$461</f>
        <v>844</v>
      </c>
      <c r="I7" s="3">
        <f>+'[1]2'!$I$461</f>
        <v>78</v>
      </c>
      <c r="J7" s="4">
        <f>+H7/I7</f>
        <v>10.820512820512821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856</v>
      </c>
      <c r="F8" s="3">
        <f>+'[1]2'!$I$307</f>
        <v>48</v>
      </c>
      <c r="G8" s="3">
        <f t="shared" si="2"/>
        <v>17.833333333333332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96</v>
      </c>
      <c r="F9" s="3">
        <f>+'[1]2'!$I$317</f>
        <v>15</v>
      </c>
      <c r="G9" s="4">
        <f>+E9/F9</f>
        <v>6.4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96</v>
      </c>
      <c r="C10" s="3">
        <f>+'[1]2'!$I$162</f>
        <v>5</v>
      </c>
      <c r="D10" s="4">
        <f t="shared" si="1"/>
        <v>19.2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5313</v>
      </c>
      <c r="C12" s="3">
        <f>SUM(C5:C11)</f>
        <v>233</v>
      </c>
      <c r="D12" s="3">
        <f t="shared" si="1"/>
        <v>22.802575107296136</v>
      </c>
      <c r="E12" s="3">
        <f>SUM(E5:E11)</f>
        <v>5772</v>
      </c>
      <c r="F12" s="3">
        <f>SUM(F5:F11)</f>
        <v>392.55</v>
      </c>
      <c r="G12" s="4">
        <f t="shared" si="2"/>
        <v>14.703859380970577</v>
      </c>
      <c r="H12" s="3">
        <f>SUM(H5:H11)</f>
        <v>844</v>
      </c>
      <c r="I12" s="3">
        <f>SUM(I5:I11)</f>
        <v>78</v>
      </c>
      <c r="J12" s="4">
        <f>+H12/I12</f>
        <v>10.820512820512821</v>
      </c>
    </row>
    <row r="13" spans="1:10" ht="24" customHeight="1" x14ac:dyDescent="0.15">
      <c r="A13" s="3" t="s">
        <v>16</v>
      </c>
      <c r="B13" s="22">
        <f>B12+E12+H12</f>
        <v>11929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+'[1]3'!$G$28</f>
        <v>1693</v>
      </c>
      <c r="C5" s="3">
        <f>+'[1]3'!$I$28</f>
        <v>99</v>
      </c>
      <c r="D5" s="4">
        <f>+B5/C5</f>
        <v>17.1010101010101</v>
      </c>
      <c r="E5" s="3">
        <f>+'[1]3'!$G$198</f>
        <v>1798</v>
      </c>
      <c r="F5" s="3">
        <f>+'[1]3'!$I$198</f>
        <v>111.5</v>
      </c>
      <c r="G5" s="4">
        <f>+E5/F5</f>
        <v>16.125560538116591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2077</v>
      </c>
      <c r="C6" s="3">
        <f>+'[1]3'!$I$86</f>
        <v>55</v>
      </c>
      <c r="D6" s="4">
        <f t="shared" ref="D6:D12" si="1">+B6/C6</f>
        <v>37.763636363636365</v>
      </c>
      <c r="E6" s="3">
        <f>+'[1]3'!$G$256</f>
        <v>2322</v>
      </c>
      <c r="F6" s="3">
        <f>+'[1]3'!$I$256</f>
        <v>68.679999999999993</v>
      </c>
      <c r="G6" s="4">
        <f t="shared" ref="G6:G12" si="2">+E6/F6</f>
        <v>33.808969132207345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+'[1]3'!$G$121</f>
        <v>1009</v>
      </c>
      <c r="C7" s="3">
        <f>+'[1]3'!$I$121</f>
        <v>67.5</v>
      </c>
      <c r="D7" s="4">
        <f t="shared" si="1"/>
        <v>14.948148148148148</v>
      </c>
      <c r="E7" s="3">
        <f>+'[1]3'!$G$291</f>
        <v>546</v>
      </c>
      <c r="F7" s="3">
        <f>+'[1]3'!$I$291</f>
        <v>103.5</v>
      </c>
      <c r="G7" s="3">
        <f t="shared" si="2"/>
        <v>5.27536231884058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+'[1]3'!$G$137</f>
        <v>600</v>
      </c>
      <c r="C8" s="3">
        <f>+'[1]3'!$I$137</f>
        <v>44</v>
      </c>
      <c r="D8" s="3">
        <f t="shared" si="1"/>
        <v>13.636363636363637</v>
      </c>
      <c r="E8" s="3">
        <f>+'[1]3'!$G$307</f>
        <v>375</v>
      </c>
      <c r="F8" s="3">
        <f>+'[1]3'!$I$307</f>
        <v>26</v>
      </c>
      <c r="G8" s="3">
        <f t="shared" si="2"/>
        <v>14.423076923076923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+'[1]3'!$G$147</f>
        <v>630</v>
      </c>
      <c r="C9" s="3">
        <f>+'[1]3'!$I$147</f>
        <v>44</v>
      </c>
      <c r="D9" s="4">
        <f t="shared" si="1"/>
        <v>14.318181818181818</v>
      </c>
      <c r="E9" s="3">
        <f>+'[1]3'!$G$317</f>
        <v>546</v>
      </c>
      <c r="F9" s="3">
        <f>+'[1]3'!$I$317</f>
        <v>46</v>
      </c>
      <c r="G9" s="4">
        <f>+E9/F9</f>
        <v>11.869565217391305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6009</v>
      </c>
      <c r="C12" s="3">
        <f>SUM(C5:C11)</f>
        <v>309.5</v>
      </c>
      <c r="D12" s="3">
        <f t="shared" si="1"/>
        <v>19.41518578352181</v>
      </c>
      <c r="E12" s="3">
        <f>SUM(E5:E11)</f>
        <v>5587</v>
      </c>
      <c r="F12" s="3">
        <f>SUM(F5:F11)</f>
        <v>355.68</v>
      </c>
      <c r="G12" s="4">
        <f t="shared" si="2"/>
        <v>15.707939721097615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11596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0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12-31</vt:lpstr>
      <vt:lpstr>1-2</vt:lpstr>
      <vt:lpstr>1-3</vt:lpstr>
      <vt:lpstr>1-4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2017-01-04T03:20:17Z</dcterms:modified>
</cp:coreProperties>
</file>