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1"/>
  </bookViews>
  <sheets>
    <sheet name="12-31" sheetId="141" r:id="rId1"/>
    <sheet name="1-2" sheetId="140" r:id="rId2"/>
    <sheet name="表样" sheetId="126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7" i="140" l="1"/>
  <c r="H7" i="140"/>
  <c r="F9" i="140"/>
  <c r="G9" i="140" s="1"/>
  <c r="E9" i="140"/>
  <c r="F8" i="140"/>
  <c r="E8" i="140"/>
  <c r="F7" i="140"/>
  <c r="E7" i="140"/>
  <c r="F6" i="140"/>
  <c r="E6" i="140"/>
  <c r="F5" i="140"/>
  <c r="E5" i="140"/>
  <c r="C8" i="140"/>
  <c r="D8" i="140" s="1"/>
  <c r="B8" i="140"/>
  <c r="C7" i="140"/>
  <c r="B7" i="140"/>
  <c r="C6" i="140"/>
  <c r="D6" i="140" s="1"/>
  <c r="B6" i="140"/>
  <c r="C5" i="140"/>
  <c r="B5" i="140"/>
  <c r="F6" i="141"/>
  <c r="G6" i="141" s="1"/>
  <c r="E6" i="141"/>
  <c r="F8" i="141"/>
  <c r="G8" i="141" s="1"/>
  <c r="E8" i="141"/>
  <c r="F7" i="141"/>
  <c r="E7" i="141"/>
  <c r="F5" i="141"/>
  <c r="E5" i="141"/>
  <c r="E12" i="141" s="1"/>
  <c r="I12" i="141"/>
  <c r="H12" i="141"/>
  <c r="J12" i="141" s="1"/>
  <c r="F12" i="141"/>
  <c r="C12" i="141"/>
  <c r="B12" i="141"/>
  <c r="J11" i="141"/>
  <c r="G11" i="141"/>
  <c r="D11" i="141"/>
  <c r="J10" i="141"/>
  <c r="G10" i="141"/>
  <c r="D10" i="141"/>
  <c r="J9" i="141"/>
  <c r="G9" i="141"/>
  <c r="D9" i="141"/>
  <c r="J8" i="141"/>
  <c r="D8" i="141"/>
  <c r="J7" i="141"/>
  <c r="D7" i="141"/>
  <c r="J6" i="141"/>
  <c r="D6" i="141"/>
  <c r="J5" i="141"/>
  <c r="D5" i="141"/>
  <c r="I12" i="140"/>
  <c r="H12" i="140"/>
  <c r="F12" i="140"/>
  <c r="E12" i="140"/>
  <c r="C12" i="140"/>
  <c r="B12" i="140"/>
  <c r="J11" i="140"/>
  <c r="G11" i="140"/>
  <c r="D11" i="140"/>
  <c r="J10" i="140"/>
  <c r="G10" i="140"/>
  <c r="D10" i="140"/>
  <c r="J9" i="140"/>
  <c r="D9" i="140"/>
  <c r="J8" i="140"/>
  <c r="J7" i="140"/>
  <c r="J6" i="140"/>
  <c r="J5" i="140"/>
  <c r="J12" i="140" l="1"/>
  <c r="G8" i="140"/>
  <c r="G7" i="140"/>
  <c r="G6" i="140"/>
  <c r="G12" i="140"/>
  <c r="G5" i="140"/>
  <c r="B13" i="140"/>
  <c r="D7" i="140"/>
  <c r="D5" i="140"/>
  <c r="G7" i="141"/>
  <c r="G12" i="141"/>
  <c r="G5" i="141"/>
  <c r="B13" i="141"/>
  <c r="D12" i="141"/>
  <c r="D12" i="140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</calcChain>
</file>

<file path=xl/sharedStrings.xml><?xml version="1.0" encoding="utf-8"?>
<sst xmlns="http://schemas.openxmlformats.org/spreadsheetml/2006/main" count="114" uniqueCount="31">
  <si>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</si>
  <si>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</si>
  <si>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</si>
  <si>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</si>
  <si>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</si>
  <si>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</si>
  <si>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</si>
  <si>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</si>
  <si>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</si>
  <si>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</si>
  <si>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</si>
  <si>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</si>
  <si>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</si>
  <si>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</si>
  <si>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</si>
  <si>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</si>
  <si>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</si>
  <si>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</si>
  <si>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</si>
  <si>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</si>
  <si>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</si>
  <si>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</si>
  <si>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</si>
  <si>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</si>
  <si>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</si>
  <si>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</si>
  <si>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</si>
  <si>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</si>
  <si>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</si>
  <si>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日期：2017-1-1</t>
    <phoneticPr fontId="1" type="noConversion"/>
  </si>
  <si>
    <t>日期：2016-12-31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</si>
</sst>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"/>
      <sheetName val="1"/>
      <sheetName val="2"/>
      <sheetName val="表样"/>
      <sheetName val="周汇总"/>
      <sheetName val="汇总"/>
      <sheetName val="直接人工成本"/>
      <sheetName val="分类汇总"/>
    </sheetNames>
    <sheetDataSet>
      <sheetData sheetId="0">
        <row r="198">
          <cell r="G198">
            <v>1119</v>
          </cell>
          <cell r="I198">
            <v>75</v>
          </cell>
        </row>
        <row r="256">
          <cell r="G256">
            <v>1833</v>
          </cell>
          <cell r="I256">
            <v>62.5</v>
          </cell>
        </row>
        <row r="291">
          <cell r="G291">
            <v>258</v>
          </cell>
          <cell r="I291">
            <v>56.5</v>
          </cell>
        </row>
        <row r="307">
          <cell r="G307">
            <v>360</v>
          </cell>
          <cell r="I307">
            <v>15</v>
          </cell>
        </row>
      </sheetData>
      <sheetData sheetId="1">
        <row r="28">
          <cell r="G28">
            <v>1872</v>
          </cell>
          <cell r="I28">
            <v>121.5</v>
          </cell>
        </row>
        <row r="86">
          <cell r="G86">
            <v>2138</v>
          </cell>
          <cell r="I86">
            <v>55</v>
          </cell>
        </row>
        <row r="121">
          <cell r="G121">
            <v>789</v>
          </cell>
          <cell r="I121">
            <v>59</v>
          </cell>
        </row>
        <row r="137">
          <cell r="G137">
            <v>881</v>
          </cell>
          <cell r="I137">
            <v>33</v>
          </cell>
        </row>
        <row r="198">
          <cell r="G198">
            <v>2420</v>
          </cell>
          <cell r="I198">
            <v>161.5</v>
          </cell>
        </row>
        <row r="256">
          <cell r="G256">
            <v>2383</v>
          </cell>
          <cell r="I256">
            <v>57.5</v>
          </cell>
        </row>
        <row r="291">
          <cell r="G291">
            <v>240</v>
          </cell>
          <cell r="I291">
            <v>71</v>
          </cell>
        </row>
        <row r="307">
          <cell r="G307">
            <v>900</v>
          </cell>
          <cell r="I307">
            <v>57.5</v>
          </cell>
        </row>
        <row r="317">
          <cell r="G317">
            <v>23</v>
          </cell>
          <cell r="I317">
            <v>3</v>
          </cell>
        </row>
        <row r="461">
          <cell r="G461">
            <v>888</v>
          </cell>
          <cell r="I461">
            <v>95.5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7" sqref="F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+'[1]31'!$G$198</f>
        <v>1119</v>
      </c>
      <c r="F5" s="3">
        <f>+'[1]31'!$I$198</f>
        <v>75</v>
      </c>
      <c r="G5" s="4">
        <f>+E5/F5</f>
        <v>14.92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f>+'[1]31'!$G$256</f>
        <v>1833</v>
      </c>
      <c r="F6" s="3">
        <f>+'[1]31'!$I$256</f>
        <v>62.5</v>
      </c>
      <c r="G6" s="4">
        <f t="shared" ref="G6:G12" si="2">+E6/F6</f>
        <v>29.327999999999999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+'[1]31'!$G$291</f>
        <v>258</v>
      </c>
      <c r="F7" s="3">
        <f>+'[1]31'!$I$291</f>
        <v>56.5</v>
      </c>
      <c r="G7" s="3">
        <f t="shared" si="2"/>
        <v>4.5663716814159292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+'[1]31'!$G$307</f>
        <v>360</v>
      </c>
      <c r="F8" s="3">
        <f>+'[1]31'!$I$307</f>
        <v>15</v>
      </c>
      <c r="G8" s="3">
        <f t="shared" si="2"/>
        <v>24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3570</v>
      </c>
      <c r="F12" s="3">
        <f>SUM(F5:F11)</f>
        <v>209</v>
      </c>
      <c r="G12" s="4">
        <f t="shared" si="2"/>
        <v>17.081339712918659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16">
        <f>B12+E12+H12</f>
        <v>3570</v>
      </c>
      <c r="C13" s="17"/>
      <c r="D13" s="17"/>
      <c r="E13" s="17"/>
      <c r="F13" s="17"/>
      <c r="G13" s="17"/>
      <c r="H13" s="17"/>
      <c r="I13" s="17"/>
      <c r="J13" s="18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16"/>
      <c r="I18" s="17"/>
      <c r="J18" s="18"/>
    </row>
    <row r="19" spans="1:10" ht="27.75" customHeight="1" x14ac:dyDescent="0.15">
      <c r="A19" s="3" t="s">
        <v>22</v>
      </c>
      <c r="B19" s="16" t="s">
        <v>23</v>
      </c>
      <c r="C19" s="17"/>
      <c r="D19" s="18"/>
      <c r="E19" s="16" t="s">
        <v>23</v>
      </c>
      <c r="F19" s="17"/>
      <c r="G19" s="18"/>
      <c r="H19" s="16" t="s">
        <v>23</v>
      </c>
      <c r="I19" s="17"/>
      <c r="J19" s="1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8" sqref="L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1872</v>
      </c>
      <c r="C5" s="3">
        <f>+'[1]1'!$I$28</f>
        <v>121.5</v>
      </c>
      <c r="D5" s="4">
        <f>+B5/C5</f>
        <v>15.407407407407407</v>
      </c>
      <c r="E5" s="3">
        <f>+'[1]1'!$G$198</f>
        <v>2420</v>
      </c>
      <c r="F5" s="3">
        <f>+'[1]1'!$I$198</f>
        <v>161.5</v>
      </c>
      <c r="G5" s="4">
        <f>+E5/F5</f>
        <v>14.98452012383901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2138</v>
      </c>
      <c r="C6" s="3">
        <f>+'[1]1'!$I$86</f>
        <v>55</v>
      </c>
      <c r="D6" s="4">
        <f t="shared" ref="D6:D12" si="1">+B6/C6</f>
        <v>38.872727272727275</v>
      </c>
      <c r="E6" s="3">
        <f>+'[1]1'!$G$256</f>
        <v>2383</v>
      </c>
      <c r="F6" s="3">
        <f>+'[1]1'!$I$256</f>
        <v>57.5</v>
      </c>
      <c r="G6" s="4">
        <f t="shared" ref="G6:G12" si="2">+E6/F6</f>
        <v>41.443478260869568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+'[1]1'!$G$121</f>
        <v>789</v>
      </c>
      <c r="C7" s="3">
        <f>+'[1]1'!$I$121</f>
        <v>59</v>
      </c>
      <c r="D7" s="4">
        <f t="shared" si="1"/>
        <v>13.372881355932204</v>
      </c>
      <c r="E7" s="3">
        <f>+'[1]1'!$G$291</f>
        <v>240</v>
      </c>
      <c r="F7" s="3">
        <f>+'[1]1'!$I$291</f>
        <v>71</v>
      </c>
      <c r="G7" s="3">
        <f t="shared" si="2"/>
        <v>3.380281690140845</v>
      </c>
      <c r="H7" s="3">
        <f>+'[1]1'!$G$461</f>
        <v>888</v>
      </c>
      <c r="I7" s="3">
        <f>+'[1]1'!$I$461</f>
        <v>95.5</v>
      </c>
      <c r="J7" s="4">
        <f>+H7/I7</f>
        <v>9.2984293193717278</v>
      </c>
    </row>
    <row r="8" spans="1:10" ht="24" customHeight="1" x14ac:dyDescent="0.15">
      <c r="A8" s="3" t="s">
        <v>11</v>
      </c>
      <c r="B8" s="3">
        <f>+'[1]1'!$G$137</f>
        <v>881</v>
      </c>
      <c r="C8" s="3">
        <f>+'[1]1'!$I$137</f>
        <v>33</v>
      </c>
      <c r="D8" s="3">
        <f t="shared" si="1"/>
        <v>26.696969696969695</v>
      </c>
      <c r="E8" s="3">
        <f>+'[1]1'!$G$307</f>
        <v>900</v>
      </c>
      <c r="F8" s="3">
        <f>+'[1]1'!$I$307</f>
        <v>57.5</v>
      </c>
      <c r="G8" s="3">
        <f t="shared" si="2"/>
        <v>15.652173913043478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+'[1]1'!$G$317</f>
        <v>23</v>
      </c>
      <c r="F9" s="3">
        <f>+'[1]1'!$I$317</f>
        <v>3</v>
      </c>
      <c r="G9" s="4">
        <f>+E9/F9</f>
        <v>7.666666666666667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5680</v>
      </c>
      <c r="C12" s="3">
        <f>SUM(C5:C11)</f>
        <v>268.5</v>
      </c>
      <c r="D12" s="3">
        <f t="shared" si="1"/>
        <v>21.154562383612664</v>
      </c>
      <c r="E12" s="3">
        <f>SUM(E5:E11)</f>
        <v>5966</v>
      </c>
      <c r="F12" s="3">
        <f>SUM(F5:F11)</f>
        <v>350.5</v>
      </c>
      <c r="G12" s="4">
        <f t="shared" si="2"/>
        <v>17.021398002853068</v>
      </c>
      <c r="H12" s="3">
        <f>SUM(H5:H11)</f>
        <v>888</v>
      </c>
      <c r="I12" s="3">
        <f>SUM(I5:I11)</f>
        <v>95.5</v>
      </c>
      <c r="J12" s="4">
        <f>+H12/I12</f>
        <v>9.2984293193717278</v>
      </c>
    </row>
    <row r="13" spans="1:10" ht="24" customHeight="1" x14ac:dyDescent="0.15">
      <c r="A13" s="3" t="s">
        <v>16</v>
      </c>
      <c r="B13" s="16">
        <f>B12+E12+H12</f>
        <v>12534</v>
      </c>
      <c r="C13" s="17"/>
      <c r="D13" s="17"/>
      <c r="E13" s="17"/>
      <c r="F13" s="17"/>
      <c r="G13" s="17"/>
      <c r="H13" s="17"/>
      <c r="I13" s="17"/>
      <c r="J13" s="18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16"/>
      <c r="I18" s="17"/>
      <c r="J18" s="18"/>
    </row>
    <row r="19" spans="1:10" ht="27.75" customHeight="1" x14ac:dyDescent="0.15">
      <c r="A19" s="3" t="s">
        <v>22</v>
      </c>
      <c r="B19" s="16" t="s">
        <v>23</v>
      </c>
      <c r="C19" s="17"/>
      <c r="D19" s="18"/>
      <c r="E19" s="16" t="s">
        <v>23</v>
      </c>
      <c r="F19" s="17"/>
      <c r="G19" s="18"/>
      <c r="H19" s="16" t="s">
        <v>23</v>
      </c>
      <c r="I19" s="17"/>
      <c r="J19" s="1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6" sqref="L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16">
        <f>B12+E12+H12</f>
        <v>0</v>
      </c>
      <c r="C13" s="17"/>
      <c r="D13" s="17"/>
      <c r="E13" s="17"/>
      <c r="F13" s="17"/>
      <c r="G13" s="17"/>
      <c r="H13" s="17"/>
      <c r="I13" s="17"/>
      <c r="J13" s="18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16"/>
      <c r="I18" s="17"/>
      <c r="J18" s="18"/>
    </row>
    <row r="19" spans="1:10" ht="27.75" customHeight="1" x14ac:dyDescent="0.15">
      <c r="A19" s="3" t="s">
        <v>22</v>
      </c>
      <c r="B19" s="16" t="s">
        <v>23</v>
      </c>
      <c r="C19" s="17"/>
      <c r="D19" s="18"/>
      <c r="E19" s="16" t="s">
        <v>23</v>
      </c>
      <c r="F19" s="17"/>
      <c r="G19" s="18"/>
      <c r="H19" s="16" t="s">
        <v>23</v>
      </c>
      <c r="I19" s="17"/>
      <c r="J19" s="18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12-31</vt:lpstr>
      <vt:lpstr>1-2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2017-01-02T04:02:39Z</dcterms:modified>
</cp:coreProperties>
</file>