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4" activeTab="25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12-15" sheetId="503" r:id="rId13"/>
    <sheet name="12-16" sheetId="504" r:id="rId14"/>
    <sheet name="12-17" sheetId="505" r:id="rId15"/>
    <sheet name="12-18" sheetId="506" r:id="rId16"/>
    <sheet name="12-19" sheetId="507" r:id="rId17"/>
    <sheet name="12-20" sheetId="508" r:id="rId18"/>
    <sheet name="12-21" sheetId="509" r:id="rId19"/>
    <sheet name="12-22" sheetId="510" r:id="rId20"/>
    <sheet name="12-23" sheetId="511" r:id="rId21"/>
    <sheet name="12-2425" sheetId="512" r:id="rId22"/>
    <sheet name="12-26" sheetId="513" r:id="rId23"/>
    <sheet name="12-27" sheetId="514" r:id="rId24"/>
    <sheet name="12-28" sheetId="515" r:id="rId25"/>
    <sheet name="12-29" sheetId="516" r:id="rId26"/>
    <sheet name="Sheet1" sheetId="491" r:id="rId27"/>
  </sheets>
  <calcPr calcId="145621"/>
</workbook>
</file>

<file path=xl/calcChain.xml><?xml version="1.0" encoding="utf-8"?>
<calcChain xmlns="http://schemas.openxmlformats.org/spreadsheetml/2006/main">
  <c r="F12" i="516" l="1"/>
  <c r="F13" i="516" l="1"/>
  <c r="F6" i="516"/>
  <c r="F4" i="516"/>
  <c r="E19" i="516"/>
  <c r="K18" i="516"/>
  <c r="J18" i="516"/>
  <c r="J19" i="516" s="1"/>
  <c r="I18" i="516"/>
  <c r="I19" i="516" s="1"/>
  <c r="H18" i="516"/>
  <c r="H19" i="516" s="1"/>
  <c r="G18" i="516"/>
  <c r="F15" i="516"/>
  <c r="F14" i="516"/>
  <c r="F18" i="516"/>
  <c r="K11" i="516"/>
  <c r="J11" i="516"/>
  <c r="I11" i="516"/>
  <c r="H11" i="516"/>
  <c r="G11" i="516"/>
  <c r="F10" i="516"/>
  <c r="F5" i="516"/>
  <c r="F11" i="516"/>
  <c r="F19" i="516" l="1"/>
  <c r="G19" i="516"/>
  <c r="F6" i="515"/>
  <c r="F4" i="515"/>
  <c r="F12" i="515" l="1"/>
  <c r="F13" i="515"/>
  <c r="E19" i="515"/>
  <c r="K18" i="515"/>
  <c r="J18" i="515"/>
  <c r="J19" i="515" s="1"/>
  <c r="I18" i="515"/>
  <c r="I19" i="515" s="1"/>
  <c r="H18" i="515"/>
  <c r="G18" i="515"/>
  <c r="F15" i="515"/>
  <c r="F14" i="515"/>
  <c r="F18" i="515"/>
  <c r="K11" i="515"/>
  <c r="J11" i="515"/>
  <c r="I11" i="515"/>
  <c r="H11" i="515"/>
  <c r="G11" i="515"/>
  <c r="G19" i="515" s="1"/>
  <c r="F10" i="515"/>
  <c r="F5" i="515"/>
  <c r="F11" i="515"/>
  <c r="F19" i="515" l="1"/>
  <c r="H19" i="515"/>
  <c r="F13" i="514"/>
  <c r="F12" i="514"/>
  <c r="F4" i="514"/>
  <c r="E19" i="514"/>
  <c r="K18" i="514"/>
  <c r="J18" i="514"/>
  <c r="J19" i="514" s="1"/>
  <c r="I18" i="514"/>
  <c r="I19" i="514" s="1"/>
  <c r="H18" i="514"/>
  <c r="G18" i="514"/>
  <c r="F15" i="514"/>
  <c r="F14" i="514"/>
  <c r="F18" i="514"/>
  <c r="K11" i="514"/>
  <c r="J11" i="514"/>
  <c r="I11" i="514"/>
  <c r="G11" i="514"/>
  <c r="F10" i="514"/>
  <c r="F6" i="514"/>
  <c r="F11" i="514" s="1"/>
  <c r="F5" i="514"/>
  <c r="H11" i="514"/>
  <c r="G19" i="514" l="1"/>
  <c r="F19" i="514"/>
  <c r="H19" i="514"/>
  <c r="F13" i="513"/>
  <c r="F6" i="513"/>
  <c r="F4" i="513"/>
  <c r="H4" i="513"/>
  <c r="E19" i="513" l="1"/>
  <c r="K18" i="513"/>
  <c r="J18" i="513"/>
  <c r="J19" i="513" s="1"/>
  <c r="I18" i="513"/>
  <c r="I19" i="513" s="1"/>
  <c r="H18" i="513"/>
  <c r="G18" i="513"/>
  <c r="F15" i="513"/>
  <c r="F14" i="513"/>
  <c r="F12" i="513"/>
  <c r="F18" i="513" s="1"/>
  <c r="K11" i="513"/>
  <c r="J11" i="513"/>
  <c r="I11" i="513"/>
  <c r="H11" i="513"/>
  <c r="G11" i="513"/>
  <c r="G19" i="513" s="1"/>
  <c r="F10" i="513"/>
  <c r="F5" i="513"/>
  <c r="F11" i="513"/>
  <c r="H19" i="513" l="1"/>
  <c r="F19" i="513"/>
  <c r="F6" i="512"/>
  <c r="F4" i="512"/>
  <c r="F13" i="512"/>
  <c r="J19" i="512"/>
  <c r="E19" i="512"/>
  <c r="K18" i="512"/>
  <c r="J18" i="512"/>
  <c r="I18" i="512"/>
  <c r="I19" i="512" s="1"/>
  <c r="H18" i="512"/>
  <c r="G18" i="512"/>
  <c r="F15" i="512"/>
  <c r="F14" i="512"/>
  <c r="F12" i="512"/>
  <c r="F18" i="512" s="1"/>
  <c r="K11" i="512"/>
  <c r="J11" i="512"/>
  <c r="I11" i="512"/>
  <c r="H11" i="512"/>
  <c r="H19" i="512" s="1"/>
  <c r="G11" i="512"/>
  <c r="F10" i="512"/>
  <c r="F5" i="512"/>
  <c r="F11" i="512"/>
  <c r="F19" i="512" l="1"/>
  <c r="G19" i="512"/>
  <c r="F13" i="511"/>
  <c r="F4" i="511" l="1"/>
  <c r="E19" i="511"/>
  <c r="K18" i="511"/>
  <c r="J18" i="511"/>
  <c r="J19" i="511" s="1"/>
  <c r="I18" i="511"/>
  <c r="I19" i="511" s="1"/>
  <c r="H18" i="511"/>
  <c r="G18" i="511"/>
  <c r="F15" i="511"/>
  <c r="F14" i="511"/>
  <c r="F12" i="511"/>
  <c r="F18" i="511" s="1"/>
  <c r="F19" i="511" s="1"/>
  <c r="K11" i="511"/>
  <c r="J11" i="511"/>
  <c r="I11" i="511"/>
  <c r="H11" i="511"/>
  <c r="G11" i="511"/>
  <c r="F10" i="511"/>
  <c r="F6" i="511"/>
  <c r="F5" i="511"/>
  <c r="F11" i="511"/>
  <c r="G19" i="511" l="1"/>
  <c r="H19" i="511"/>
  <c r="E19" i="510"/>
  <c r="K18" i="510"/>
  <c r="J18" i="510"/>
  <c r="J19" i="510" s="1"/>
  <c r="I18" i="510"/>
  <c r="I19" i="510" s="1"/>
  <c r="H18" i="510"/>
  <c r="H19" i="510" s="1"/>
  <c r="G18" i="510"/>
  <c r="F15" i="510"/>
  <c r="F14" i="510"/>
  <c r="F13" i="510"/>
  <c r="F12" i="510"/>
  <c r="F18" i="510" s="1"/>
  <c r="F19" i="510" s="1"/>
  <c r="K11" i="510"/>
  <c r="J11" i="510"/>
  <c r="I11" i="510"/>
  <c r="H11" i="510"/>
  <c r="G11" i="510"/>
  <c r="G19" i="510" s="1"/>
  <c r="F10" i="510"/>
  <c r="F6" i="510"/>
  <c r="F5" i="510"/>
  <c r="F4" i="510"/>
  <c r="F11" i="510" s="1"/>
  <c r="E19" i="509" l="1"/>
  <c r="K18" i="509"/>
  <c r="J18" i="509"/>
  <c r="J19" i="509" s="1"/>
  <c r="I18" i="509"/>
  <c r="I19" i="509" s="1"/>
  <c r="H18" i="509"/>
  <c r="H19" i="509" s="1"/>
  <c r="G18" i="509"/>
  <c r="F15" i="509"/>
  <c r="F14" i="509"/>
  <c r="F13" i="509"/>
  <c r="F12" i="509"/>
  <c r="F18" i="509" s="1"/>
  <c r="F19" i="509" s="1"/>
  <c r="K11" i="509"/>
  <c r="J11" i="509"/>
  <c r="I11" i="509"/>
  <c r="H11" i="509"/>
  <c r="G11" i="509"/>
  <c r="G19" i="509" s="1"/>
  <c r="F10" i="509"/>
  <c r="F6" i="509"/>
  <c r="F5" i="509"/>
  <c r="F4" i="509"/>
  <c r="F11" i="509" s="1"/>
  <c r="E19" i="508" l="1"/>
  <c r="K18" i="508"/>
  <c r="J18" i="508"/>
  <c r="J19" i="508" s="1"/>
  <c r="I18" i="508"/>
  <c r="I19" i="508" s="1"/>
  <c r="H18" i="508"/>
  <c r="G18" i="508"/>
  <c r="F15" i="508"/>
  <c r="F14" i="508"/>
  <c r="F13" i="508"/>
  <c r="F12" i="508"/>
  <c r="F18" i="508" s="1"/>
  <c r="F19" i="508" s="1"/>
  <c r="K11" i="508"/>
  <c r="J11" i="508"/>
  <c r="I11" i="508"/>
  <c r="H11" i="508"/>
  <c r="G11" i="508"/>
  <c r="F10" i="508"/>
  <c r="F6" i="508"/>
  <c r="F5" i="508"/>
  <c r="F4" i="508"/>
  <c r="F11" i="508" s="1"/>
  <c r="G19" i="508" l="1"/>
  <c r="H19" i="508"/>
  <c r="F6" i="507"/>
  <c r="F12" i="507"/>
  <c r="E19" i="507"/>
  <c r="K18" i="507"/>
  <c r="J18" i="507"/>
  <c r="J19" i="507" s="1"/>
  <c r="I18" i="507"/>
  <c r="I19" i="507" s="1"/>
  <c r="H18" i="507"/>
  <c r="G18" i="507"/>
  <c r="F15" i="507"/>
  <c r="F14" i="507"/>
  <c r="F13" i="507"/>
  <c r="F18" i="507"/>
  <c r="K11" i="507"/>
  <c r="J11" i="507"/>
  <c r="I11" i="507"/>
  <c r="H11" i="507"/>
  <c r="G11" i="507"/>
  <c r="F10" i="507"/>
  <c r="F5" i="507"/>
  <c r="F4" i="507"/>
  <c r="F11" i="507" s="1"/>
  <c r="F19" i="507" l="1"/>
  <c r="H19" i="507"/>
  <c r="G19" i="507"/>
  <c r="F6" i="506"/>
  <c r="E19" i="506"/>
  <c r="K18" i="506"/>
  <c r="J18" i="506"/>
  <c r="J19" i="506" s="1"/>
  <c r="I18" i="506"/>
  <c r="I19" i="506" s="1"/>
  <c r="H18" i="506"/>
  <c r="H19" i="506" s="1"/>
  <c r="G18" i="506"/>
  <c r="F15" i="506"/>
  <c r="F14" i="506"/>
  <c r="F13" i="506"/>
  <c r="F12" i="506"/>
  <c r="F18" i="506" s="1"/>
  <c r="K11" i="506"/>
  <c r="J11" i="506"/>
  <c r="I11" i="506"/>
  <c r="H11" i="506"/>
  <c r="G11" i="506"/>
  <c r="G19" i="506" s="1"/>
  <c r="F10" i="506"/>
  <c r="F5" i="506"/>
  <c r="F4" i="506"/>
  <c r="F11" i="506" s="1"/>
  <c r="F19" i="506" l="1"/>
  <c r="F4" i="505" l="1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3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/>
  <c r="F19" i="505" l="1"/>
  <c r="E19" i="504"/>
  <c r="K18" i="504"/>
  <c r="J18" i="504"/>
  <c r="J19" i="504" s="1"/>
  <c r="I18" i="504"/>
  <c r="I19" i="504" s="1"/>
  <c r="H18" i="504"/>
  <c r="H19" i="504" s="1"/>
  <c r="G18" i="504"/>
  <c r="F15" i="504"/>
  <c r="F14" i="504"/>
  <c r="F13" i="504"/>
  <c r="F12" i="504"/>
  <c r="F18" i="504" s="1"/>
  <c r="F19" i="504" s="1"/>
  <c r="K11" i="504"/>
  <c r="J11" i="504"/>
  <c r="I11" i="504"/>
  <c r="H11" i="504"/>
  <c r="G11" i="504"/>
  <c r="G19" i="504" s="1"/>
  <c r="F10" i="504"/>
  <c r="F6" i="504"/>
  <c r="F5" i="504"/>
  <c r="F4" i="504"/>
  <c r="F11" i="504" s="1"/>
  <c r="E19" i="503" l="1"/>
  <c r="K18" i="503"/>
  <c r="J18" i="503"/>
  <c r="J19" i="503" s="1"/>
  <c r="I18" i="503"/>
  <c r="I19" i="503" s="1"/>
  <c r="H18" i="503"/>
  <c r="H19" i="503" s="1"/>
  <c r="G18" i="503"/>
  <c r="F15" i="503"/>
  <c r="F14" i="503"/>
  <c r="F13" i="503"/>
  <c r="F12" i="503"/>
  <c r="F18" i="503" s="1"/>
  <c r="F19" i="503" s="1"/>
  <c r="K11" i="503"/>
  <c r="J11" i="503"/>
  <c r="I11" i="503"/>
  <c r="H11" i="503"/>
  <c r="G11" i="503"/>
  <c r="G19" i="503" s="1"/>
  <c r="F10" i="503"/>
  <c r="F6" i="503"/>
  <c r="F5" i="503"/>
  <c r="F4" i="503"/>
  <c r="F11" i="503" s="1"/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12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H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劳务工：郁子豪 陈鸿 杨慧 王青青 邢芳芳 赵呵呵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29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13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12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28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15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<sst xmlns="http://schemas.openxmlformats.org/spreadsheetml/2006/main" count="1100" uniqueCount="82">
  <si>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</si>
  <si>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</si>
  <si>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</si>
  <si>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</si>
  <si>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</si>
  <si>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</si>
  <si>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</si>
  <si>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</si>
  <si>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</si>
  <si>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</si>
  <si>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</si>
  <si>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</si>
  <si>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</si>
  <si>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</si>
  <si>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</si>
  <si>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</si>
  <si>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</si>
  <si>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</si>
  <si>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</si>
  <si>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</si>
  <si>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</si>
  <si>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</si>
  <si>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</si>
  <si>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</si>
  <si>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</si>
  <si>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</si>
  <si>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</si>
  <si>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</si>
  <si>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</si>
  <si>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</si>
  <si>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</si>
  <si>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</si>
  <si>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</si>
  <si>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</si>
  <si>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</si>
  <si>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</si>
  <si>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</si>
  <si>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</si>
  <si>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</si>
  <si>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</si>
  <si>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</si>
  <si>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</si>
  <si>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</si>
  <si>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</si>
  <si>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</si>
  <si>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</si>
  <si>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</si>
  <si>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</si>
  <si>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</si>
  <si>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</si>
  <si>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</si>
  <si>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</si>
  <si>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</si>
  <si>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</si>
  <si>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</si>
  <si>
    <t>报告日期：2016.12.15</t>
    <phoneticPr fontId="3" type="noConversion"/>
  </si>
  <si>
    <t>报告日期：2016.12.16</t>
    <phoneticPr fontId="3" type="noConversion"/>
  </si>
  <si>
    <t>报告日期：2016.12.17</t>
    <phoneticPr fontId="3" type="noConversion"/>
  </si>
  <si>
    <t>3、充填A班新进1人</t>
    <phoneticPr fontId="1" type="noConversion"/>
  </si>
  <si>
    <t>报告日期：2016.12.18</t>
    <phoneticPr fontId="3" type="noConversion"/>
  </si>
  <si>
    <t>3、充填B班新进1人</t>
    <phoneticPr fontId="1" type="noConversion"/>
  </si>
  <si>
    <t>3、充填B班新进2人；充填B班离职1人；包装A新进5人；</t>
    <phoneticPr fontId="1" type="noConversion"/>
  </si>
  <si>
    <t>报告日期：2016.12.19</t>
    <phoneticPr fontId="3" type="noConversion"/>
  </si>
  <si>
    <t>包装A班 褚荣坤 蔡晓梦 12/28离职到期</t>
    <phoneticPr fontId="1" type="noConversion"/>
  </si>
  <si>
    <t>报告日期：2016.12.20</t>
    <phoneticPr fontId="3" type="noConversion"/>
  </si>
  <si>
    <t>3、</t>
    <phoneticPr fontId="1" type="noConversion"/>
  </si>
  <si>
    <t>报告日期：2016.12.21</t>
    <phoneticPr fontId="3" type="noConversion"/>
  </si>
  <si>
    <t>报告日期：2016.12.22</t>
    <phoneticPr fontId="3" type="noConversion"/>
  </si>
  <si>
    <t>包装A班 褚荣坤 蔡晓梦 12/28离职到期 劳务工：郁子豪 陈鸿 杨慧 王青青 邢芳芳 赵呵呵</t>
    <phoneticPr fontId="1" type="noConversion"/>
  </si>
  <si>
    <t>报告日期：2016.12.23</t>
    <phoneticPr fontId="3" type="noConversion"/>
  </si>
  <si>
    <t xml:space="preserve">包装A班 褚荣坤 蔡晓梦 12/28离职到期 </t>
    <phoneticPr fontId="1" type="noConversion"/>
  </si>
  <si>
    <t>3、充填A班离职6人 包装B班新进4人</t>
    <phoneticPr fontId="1" type="noConversion"/>
  </si>
  <si>
    <t>报告日期：2016.12.24/25</t>
    <phoneticPr fontId="3" type="noConversion"/>
  </si>
  <si>
    <t>3、充填A班离职6人 充填B班2人 包装B班新进4人</t>
    <phoneticPr fontId="1" type="noConversion"/>
  </si>
  <si>
    <t>报告日期：2016.12.26</t>
    <phoneticPr fontId="3" type="noConversion"/>
  </si>
  <si>
    <t>3、充填A班新进1人 离职6人 充填B班离职1人 包装B班离职2人</t>
    <phoneticPr fontId="1" type="noConversion"/>
  </si>
  <si>
    <t>报告日期：2016.12.27</t>
    <phoneticPr fontId="3" type="noConversion"/>
  </si>
  <si>
    <t>3、充填A班离职6人 包装B班新进3人 包装A班新进3人</t>
    <phoneticPr fontId="1" type="noConversion"/>
  </si>
  <si>
    <t>3、包装B班离职1人 包装A班离职2人</t>
    <phoneticPr fontId="1" type="noConversion"/>
  </si>
  <si>
    <t>报告日期：2016.12.28</t>
    <phoneticPr fontId="3" type="noConversion"/>
  </si>
  <si>
    <t>报告日期：2016.12.29</t>
    <phoneticPr fontId="3" type="noConversion"/>
  </si>
  <si>
    <t>3、包装B班新进1人 包装A班离职1人  充填A班新进4人 充填B班新进3人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</si>
</sst>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18" t="s">
        <v>20</v>
      </c>
      <c r="D4" s="3" t="s">
        <v>7</v>
      </c>
      <c r="E4" s="77">
        <v>102</v>
      </c>
      <c r="F4" s="4">
        <f>24+17</f>
        <v>41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18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18" t="s">
        <v>22</v>
      </c>
      <c r="D6" s="3" t="s">
        <v>7</v>
      </c>
      <c r="E6" s="78"/>
      <c r="F6" s="4">
        <f>25+10</f>
        <v>35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18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12+11</f>
        <v>23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22+8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36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36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36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36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36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51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38" t="s">
        <v>20</v>
      </c>
      <c r="D4" s="3" t="s">
        <v>7</v>
      </c>
      <c r="E4" s="77">
        <v>102</v>
      </c>
      <c r="F4" s="4">
        <f>24+18</f>
        <v>42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38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38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38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51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15" sqref="N15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40" t="s">
        <v>20</v>
      </c>
      <c r="D4" s="3" t="s">
        <v>7</v>
      </c>
      <c r="E4" s="77">
        <v>102</v>
      </c>
      <c r="F4" s="4">
        <f>24+18</f>
        <v>42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40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40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40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51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42" t="s">
        <v>20</v>
      </c>
      <c r="D4" s="3" t="s">
        <v>7</v>
      </c>
      <c r="E4" s="77">
        <v>102</v>
      </c>
      <c r="F4" s="4">
        <f>24+18</f>
        <v>42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42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42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42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4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40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6" sqref="G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44" t="s">
        <v>20</v>
      </c>
      <c r="D4" s="3" t="s">
        <v>7</v>
      </c>
      <c r="E4" s="77">
        <v>102</v>
      </c>
      <c r="F4" s="4">
        <f>24+18</f>
        <v>42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44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44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44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4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40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C27" sqref="C27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46" t="s">
        <v>20</v>
      </c>
      <c r="D4" s="3" t="s">
        <v>7</v>
      </c>
      <c r="E4" s="77">
        <v>102</v>
      </c>
      <c r="F4" s="4">
        <f>25+18</f>
        <v>43</v>
      </c>
      <c r="G4" s="4">
        <v>1</v>
      </c>
      <c r="H4" s="4"/>
      <c r="I4" s="17"/>
      <c r="J4" s="74"/>
      <c r="K4" s="13"/>
      <c r="L4" s="80"/>
    </row>
    <row r="5" spans="1:12" ht="14.25">
      <c r="A5" s="75"/>
      <c r="B5" s="75"/>
      <c r="C5" s="46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46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46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47"/>
      <c r="E19" s="12">
        <f>SUM(E4:E15)</f>
        <v>204</v>
      </c>
      <c r="F19" s="12">
        <f>+F18+F11</f>
        <v>160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58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5" sqref="D25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48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48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48" t="s">
        <v>22</v>
      </c>
      <c r="D6" s="3" t="s">
        <v>7</v>
      </c>
      <c r="E6" s="78"/>
      <c r="F6" s="4">
        <f>27+10</f>
        <v>37</v>
      </c>
      <c r="G6" s="4">
        <v>1</v>
      </c>
      <c r="H6" s="4"/>
      <c r="I6" s="17"/>
      <c r="J6" s="75"/>
      <c r="K6" s="13"/>
      <c r="L6" s="81"/>
    </row>
    <row r="7" spans="1:12" ht="14.25">
      <c r="A7" s="75"/>
      <c r="B7" s="75"/>
      <c r="C7" s="48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89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49"/>
      <c r="E19" s="12">
        <f>SUM(E4:E15)</f>
        <v>204</v>
      </c>
      <c r="F19" s="12">
        <f>+F18+F11</f>
        <v>161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60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7" sqref="H17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50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50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50" t="s">
        <v>22</v>
      </c>
      <c r="D6" s="3" t="s">
        <v>7</v>
      </c>
      <c r="E6" s="78"/>
      <c r="F6" s="4">
        <f>27+9</f>
        <v>36</v>
      </c>
      <c r="G6" s="4">
        <v>2</v>
      </c>
      <c r="H6" s="4">
        <v>1</v>
      </c>
      <c r="I6" s="17"/>
      <c r="J6" s="75"/>
      <c r="K6" s="13"/>
      <c r="L6" s="81"/>
    </row>
    <row r="7" spans="1:12" ht="14.25">
      <c r="A7" s="75"/>
      <c r="B7" s="75"/>
      <c r="C7" s="50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2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>
        <v>5</v>
      </c>
      <c r="H12" s="16"/>
      <c r="I12" s="17"/>
      <c r="J12" s="74"/>
      <c r="K12" s="11"/>
      <c r="L12" s="80" t="s">
        <v>63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77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51"/>
      <c r="E19" s="12">
        <f>SUM(E4:E15)</f>
        <v>204</v>
      </c>
      <c r="F19" s="12">
        <f>+F18+F11</f>
        <v>165</v>
      </c>
      <c r="G19" s="12">
        <f>G11+G18</f>
        <v>7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61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I5" sqref="I5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64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52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52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52" t="s">
        <v>22</v>
      </c>
      <c r="D6" s="3" t="s">
        <v>7</v>
      </c>
      <c r="E6" s="78"/>
      <c r="F6" s="4">
        <f>27+9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52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/>
      <c r="H12" s="16"/>
      <c r="I12" s="17"/>
      <c r="J12" s="74"/>
      <c r="K12" s="11"/>
      <c r="L12" s="80" t="s">
        <v>63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53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65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54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54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54" t="s">
        <v>22</v>
      </c>
      <c r="D6" s="3" t="s">
        <v>7</v>
      </c>
      <c r="E6" s="78"/>
      <c r="F6" s="4">
        <f>27+9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54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/>
      <c r="H12" s="16"/>
      <c r="I12" s="17"/>
      <c r="J12" s="74"/>
      <c r="K12" s="11"/>
      <c r="L12" s="80" t="s">
        <v>63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55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65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20" t="s">
        <v>20</v>
      </c>
      <c r="D4" s="3" t="s">
        <v>7</v>
      </c>
      <c r="E4" s="77">
        <v>102</v>
      </c>
      <c r="F4" s="4">
        <f>25+14</f>
        <v>39</v>
      </c>
      <c r="G4" s="4">
        <v>1</v>
      </c>
      <c r="H4" s="4">
        <v>4</v>
      </c>
      <c r="I4" s="17"/>
      <c r="J4" s="74"/>
      <c r="K4" s="13"/>
      <c r="L4" s="80"/>
    </row>
    <row r="5" spans="1:12" ht="14.25">
      <c r="A5" s="75"/>
      <c r="B5" s="75"/>
      <c r="C5" s="20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20" t="s">
        <v>22</v>
      </c>
      <c r="D6" s="3" t="s">
        <v>7</v>
      </c>
      <c r="E6" s="78"/>
      <c r="F6" s="4">
        <f>25+10</f>
        <v>35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20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19+11</f>
        <v>30</v>
      </c>
      <c r="G12" s="5">
        <v>7</v>
      </c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>
        <v>1</v>
      </c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38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6" sqref="F2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56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56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56" t="s">
        <v>22</v>
      </c>
      <c r="D6" s="3" t="s">
        <v>7</v>
      </c>
      <c r="E6" s="78"/>
      <c r="F6" s="4">
        <f>27+9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56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/>
      <c r="H12" s="16"/>
      <c r="I12" s="17"/>
      <c r="J12" s="74"/>
      <c r="K12" s="11"/>
      <c r="L12" s="80" t="s">
        <v>68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21+9</f>
        <v>30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57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40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28" sqref="H28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58" t="s">
        <v>20</v>
      </c>
      <c r="D4" s="3" t="s">
        <v>7</v>
      </c>
      <c r="E4" s="77">
        <v>102</v>
      </c>
      <c r="F4" s="4">
        <f>25+12</f>
        <v>37</v>
      </c>
      <c r="G4" s="4"/>
      <c r="H4" s="4">
        <v>6</v>
      </c>
      <c r="I4" s="17"/>
      <c r="J4" s="74"/>
      <c r="K4" s="13"/>
      <c r="L4" s="80"/>
    </row>
    <row r="5" spans="1:12" ht="14.25">
      <c r="A5" s="75"/>
      <c r="B5" s="75"/>
      <c r="C5" s="58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58" t="s">
        <v>22</v>
      </c>
      <c r="D6" s="3" t="s">
        <v>7</v>
      </c>
      <c r="E6" s="78"/>
      <c r="F6" s="4">
        <f>27+9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58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82</v>
      </c>
      <c r="G11" s="9">
        <f>SUM(G4:G10)</f>
        <v>0</v>
      </c>
      <c r="H11" s="9">
        <f>SUM(H4:H10)</f>
        <v>6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/>
      <c r="H12" s="16"/>
      <c r="I12" s="17"/>
      <c r="J12" s="74"/>
      <c r="K12" s="11"/>
      <c r="L12" s="80" t="s">
        <v>70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25+9</f>
        <v>34</v>
      </c>
      <c r="G13" s="15">
        <v>4</v>
      </c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81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59"/>
      <c r="E19" s="12">
        <f>SUM(E4:E15)</f>
        <v>204</v>
      </c>
      <c r="F19" s="12">
        <f>+F18+F11</f>
        <v>163</v>
      </c>
      <c r="G19" s="12">
        <f>G11+G18</f>
        <v>4</v>
      </c>
      <c r="H19" s="12">
        <f>+H18+H11</f>
        <v>6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71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4" sqref="F4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60" t="s">
        <v>20</v>
      </c>
      <c r="D4" s="3" t="s">
        <v>7</v>
      </c>
      <c r="E4" s="77">
        <v>102</v>
      </c>
      <c r="F4" s="4">
        <f>25+18</f>
        <v>43</v>
      </c>
      <c r="G4" s="4">
        <v>6</v>
      </c>
      <c r="H4" s="4"/>
      <c r="I4" s="17"/>
      <c r="J4" s="74"/>
      <c r="K4" s="13"/>
      <c r="L4" s="80"/>
    </row>
    <row r="5" spans="1:12" ht="14.25">
      <c r="A5" s="75"/>
      <c r="B5" s="75"/>
      <c r="C5" s="60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60" t="s">
        <v>22</v>
      </c>
      <c r="D6" s="3" t="s">
        <v>7</v>
      </c>
      <c r="E6" s="78"/>
      <c r="F6" s="4">
        <f>27+11</f>
        <v>38</v>
      </c>
      <c r="G6" s="4">
        <v>2</v>
      </c>
      <c r="H6" s="4"/>
      <c r="I6" s="17"/>
      <c r="J6" s="75"/>
      <c r="K6" s="13"/>
      <c r="L6" s="81"/>
    </row>
    <row r="7" spans="1:12" ht="14.25">
      <c r="A7" s="75"/>
      <c r="B7" s="75"/>
      <c r="C7" s="60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90</v>
      </c>
      <c r="G11" s="9">
        <f>SUM(G4:G10)</f>
        <v>8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/>
      <c r="H12" s="16"/>
      <c r="I12" s="17"/>
      <c r="J12" s="74"/>
      <c r="K12" s="11"/>
      <c r="L12" s="80" t="s">
        <v>70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29+9</f>
        <v>38</v>
      </c>
      <c r="G13" s="15">
        <v>4</v>
      </c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85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61"/>
      <c r="E19" s="12">
        <f>SUM(E4:E15)</f>
        <v>204</v>
      </c>
      <c r="F19" s="12">
        <f>+F18+F11</f>
        <v>175</v>
      </c>
      <c r="G19" s="12">
        <f>G11+G18</f>
        <v>12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73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74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62" t="s">
        <v>20</v>
      </c>
      <c r="D4" s="3" t="s">
        <v>7</v>
      </c>
      <c r="E4" s="77">
        <v>102</v>
      </c>
      <c r="F4" s="4">
        <f>25+13</f>
        <v>38</v>
      </c>
      <c r="G4" s="4">
        <v>1</v>
      </c>
      <c r="H4" s="4">
        <f>5+1</f>
        <v>6</v>
      </c>
      <c r="I4" s="17"/>
      <c r="J4" s="74"/>
      <c r="K4" s="13"/>
      <c r="L4" s="80"/>
    </row>
    <row r="5" spans="1:12" ht="14.25">
      <c r="A5" s="75"/>
      <c r="B5" s="75"/>
      <c r="C5" s="62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62" t="s">
        <v>22</v>
      </c>
      <c r="D6" s="3" t="s">
        <v>7</v>
      </c>
      <c r="E6" s="78"/>
      <c r="F6" s="4">
        <f>27+10</f>
        <v>37</v>
      </c>
      <c r="G6" s="4"/>
      <c r="H6" s="4">
        <v>1</v>
      </c>
      <c r="I6" s="17"/>
      <c r="J6" s="75"/>
      <c r="K6" s="13"/>
      <c r="L6" s="81"/>
    </row>
    <row r="7" spans="1:12" ht="14.25">
      <c r="A7" s="75"/>
      <c r="B7" s="75"/>
      <c r="C7" s="62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84</v>
      </c>
      <c r="G11" s="9">
        <f>SUM(G4:G10)</f>
        <v>1</v>
      </c>
      <c r="H11" s="9">
        <f>SUM(H4:H10)</f>
        <v>7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26+11</f>
        <v>37</v>
      </c>
      <c r="G12" s="5"/>
      <c r="H12" s="16"/>
      <c r="I12" s="17"/>
      <c r="J12" s="74"/>
      <c r="K12" s="11"/>
      <c r="L12" s="80" t="s">
        <v>70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27+9</f>
        <v>36</v>
      </c>
      <c r="G13" s="15"/>
      <c r="H13" s="4">
        <v>2</v>
      </c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83</v>
      </c>
      <c r="G18" s="9">
        <f>SUM(G12:G17)</f>
        <v>0</v>
      </c>
      <c r="H18" s="9">
        <f>SUM(H12:H17)</f>
        <v>2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63"/>
      <c r="E19" s="12">
        <f>SUM(E4:E15)</f>
        <v>204</v>
      </c>
      <c r="F19" s="12">
        <f>+F18+F11</f>
        <v>167</v>
      </c>
      <c r="G19" s="12">
        <f>G11+G18</f>
        <v>1</v>
      </c>
      <c r="H19" s="12">
        <f>+H18+H11</f>
        <v>9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75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76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64" t="s">
        <v>20</v>
      </c>
      <c r="D4" s="3" t="s">
        <v>7</v>
      </c>
      <c r="E4" s="77">
        <v>102</v>
      </c>
      <c r="F4" s="4">
        <f>24+12</f>
        <v>36</v>
      </c>
      <c r="G4" s="4"/>
      <c r="H4" s="4">
        <v>2</v>
      </c>
      <c r="I4" s="17"/>
      <c r="J4" s="74"/>
      <c r="K4" s="13"/>
      <c r="L4" s="80"/>
    </row>
    <row r="5" spans="1:12" ht="14.25">
      <c r="A5" s="75"/>
      <c r="B5" s="75"/>
      <c r="C5" s="64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64" t="s">
        <v>22</v>
      </c>
      <c r="D6" s="3" t="s">
        <v>7</v>
      </c>
      <c r="E6" s="78"/>
      <c r="F6" s="4">
        <f>27+10</f>
        <v>37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64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29+11</f>
        <v>40</v>
      </c>
      <c r="G12" s="5">
        <v>3</v>
      </c>
      <c r="H12" s="16"/>
      <c r="I12" s="17"/>
      <c r="J12" s="74"/>
      <c r="K12" s="11"/>
      <c r="L12" s="80" t="s">
        <v>70</v>
      </c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30+9</f>
        <v>39</v>
      </c>
      <c r="G13" s="15">
        <v>3</v>
      </c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89</v>
      </c>
      <c r="G18" s="9">
        <f>SUM(G12:G17)</f>
        <v>6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65"/>
      <c r="E19" s="12">
        <f>SUM(E4:E15)</f>
        <v>204</v>
      </c>
      <c r="F19" s="12">
        <f>+F18+F11</f>
        <v>171</v>
      </c>
      <c r="G19" s="12">
        <f>G11+G18</f>
        <v>6</v>
      </c>
      <c r="H19" s="12">
        <f>+H18+H11</f>
        <v>2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77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N19" sqref="N19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66" t="s">
        <v>20</v>
      </c>
      <c r="D4" s="3" t="s">
        <v>7</v>
      </c>
      <c r="E4" s="77">
        <v>102</v>
      </c>
      <c r="F4" s="4">
        <f>24+11</f>
        <v>35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66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66" t="s">
        <v>22</v>
      </c>
      <c r="D6" s="3" t="s">
        <v>7</v>
      </c>
      <c r="E6" s="78"/>
      <c r="F6" s="4">
        <f>27+11</f>
        <v>38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66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29+9</f>
        <v>38</v>
      </c>
      <c r="G12" s="5"/>
      <c r="H12" s="16">
        <v>2</v>
      </c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29+9</f>
        <v>38</v>
      </c>
      <c r="G13" s="15"/>
      <c r="H13" s="4">
        <v>1</v>
      </c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86</v>
      </c>
      <c r="G18" s="9">
        <f>SUM(G12:G17)</f>
        <v>0</v>
      </c>
      <c r="H18" s="9">
        <f>SUM(H12:H17)</f>
        <v>3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67"/>
      <c r="E19" s="12">
        <f>SUM(E4:E15)</f>
        <v>204</v>
      </c>
      <c r="F19" s="12">
        <f>+F18+F11</f>
        <v>168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78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F26" sqref="F2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68" t="s">
        <v>20</v>
      </c>
      <c r="D4" s="3" t="s">
        <v>7</v>
      </c>
      <c r="E4" s="77">
        <v>102</v>
      </c>
      <c r="F4" s="4">
        <f>24+15</f>
        <v>39</v>
      </c>
      <c r="G4" s="4">
        <v>4</v>
      </c>
      <c r="H4" s="4"/>
      <c r="I4" s="17"/>
      <c r="J4" s="74"/>
      <c r="K4" s="13"/>
      <c r="L4" s="80"/>
    </row>
    <row r="5" spans="1:12" ht="14.25">
      <c r="A5" s="75"/>
      <c r="B5" s="75"/>
      <c r="C5" s="68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68" t="s">
        <v>22</v>
      </c>
      <c r="D6" s="3" t="s">
        <v>7</v>
      </c>
      <c r="E6" s="78"/>
      <c r="F6" s="4">
        <f>27+14</f>
        <v>41</v>
      </c>
      <c r="G6" s="4">
        <v>3</v>
      </c>
      <c r="H6" s="4"/>
      <c r="I6" s="17"/>
      <c r="J6" s="75"/>
      <c r="K6" s="13"/>
      <c r="L6" s="81"/>
    </row>
    <row r="7" spans="1:12" ht="14.25">
      <c r="A7" s="75"/>
      <c r="B7" s="75"/>
      <c r="C7" s="68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89</v>
      </c>
      <c r="G11" s="9">
        <f>SUM(G4:G10)</f>
        <v>7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28+9</f>
        <v>37</v>
      </c>
      <c r="G12" s="5"/>
      <c r="H12" s="16">
        <v>1</v>
      </c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30+9</f>
        <v>39</v>
      </c>
      <c r="G13" s="15">
        <v>1</v>
      </c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86</v>
      </c>
      <c r="G18" s="9">
        <f>SUM(G12:G17)</f>
        <v>1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69"/>
      <c r="E19" s="12">
        <f>SUM(E4:E15)</f>
        <v>204</v>
      </c>
      <c r="F19" s="12">
        <f>+F18+F11</f>
        <v>175</v>
      </c>
      <c r="G19" s="12">
        <f>G11+G18</f>
        <v>8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81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22" t="s">
        <v>20</v>
      </c>
      <c r="D4" s="3" t="s">
        <v>7</v>
      </c>
      <c r="E4" s="77">
        <v>102</v>
      </c>
      <c r="F4" s="4">
        <f>25+14</f>
        <v>39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22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22" t="s">
        <v>22</v>
      </c>
      <c r="D6" s="3" t="s">
        <v>7</v>
      </c>
      <c r="E6" s="78"/>
      <c r="F6" s="4">
        <f>25+10</f>
        <v>35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22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19+11</f>
        <v>30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40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24" t="s">
        <v>20</v>
      </c>
      <c r="D4" s="3" t="s">
        <v>7</v>
      </c>
      <c r="E4" s="77">
        <v>102</v>
      </c>
      <c r="F4" s="4">
        <f>25+14</f>
        <v>39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24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24" t="s">
        <v>22</v>
      </c>
      <c r="D6" s="3" t="s">
        <v>7</v>
      </c>
      <c r="E6" s="78"/>
      <c r="F6" s="4">
        <f>25+10</f>
        <v>35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24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19+11</f>
        <v>30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40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26" t="s">
        <v>20</v>
      </c>
      <c r="D4" s="3" t="s">
        <v>7</v>
      </c>
      <c r="E4" s="77">
        <v>102</v>
      </c>
      <c r="F4" s="4">
        <f>25+14</f>
        <v>39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26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26" t="s">
        <v>22</v>
      </c>
      <c r="D6" s="3" t="s">
        <v>7</v>
      </c>
      <c r="E6" s="78"/>
      <c r="F6" s="4">
        <f>25+11</f>
        <v>36</v>
      </c>
      <c r="G6" s="4">
        <v>1</v>
      </c>
      <c r="H6" s="4"/>
      <c r="I6" s="17"/>
      <c r="J6" s="75"/>
      <c r="K6" s="13"/>
      <c r="L6" s="81"/>
    </row>
    <row r="7" spans="1:12" ht="14.25">
      <c r="A7" s="75"/>
      <c r="B7" s="75"/>
      <c r="C7" s="26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19+11</f>
        <v>30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42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28" t="s">
        <v>20</v>
      </c>
      <c r="D4" s="3" t="s">
        <v>7</v>
      </c>
      <c r="E4" s="77">
        <v>102</v>
      </c>
      <c r="F4" s="4">
        <f>25+16</f>
        <v>41</v>
      </c>
      <c r="G4" s="4">
        <v>2</v>
      </c>
      <c r="H4" s="4"/>
      <c r="I4" s="17"/>
      <c r="J4" s="74"/>
      <c r="K4" s="13"/>
      <c r="L4" s="80"/>
    </row>
    <row r="5" spans="1:12" ht="14.25">
      <c r="A5" s="75"/>
      <c r="B5" s="75"/>
      <c r="C5" s="28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28" t="s">
        <v>22</v>
      </c>
      <c r="D6" s="3" t="s">
        <v>7</v>
      </c>
      <c r="E6" s="78"/>
      <c r="F6" s="4">
        <f>26+11</f>
        <v>37</v>
      </c>
      <c r="G6" s="4">
        <v>1</v>
      </c>
      <c r="H6" s="4"/>
      <c r="I6" s="17"/>
      <c r="J6" s="75"/>
      <c r="K6" s="13"/>
      <c r="L6" s="81"/>
    </row>
    <row r="7" spans="1:12" ht="14.25">
      <c r="A7" s="75"/>
      <c r="B7" s="75"/>
      <c r="C7" s="28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>
        <v>2</v>
      </c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45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30" t="s">
        <v>20</v>
      </c>
      <c r="D4" s="3" t="s">
        <v>7</v>
      </c>
      <c r="E4" s="77">
        <v>102</v>
      </c>
      <c r="F4" s="4">
        <f>25+18</f>
        <v>43</v>
      </c>
      <c r="G4" s="4">
        <v>2</v>
      </c>
      <c r="H4" s="4"/>
      <c r="I4" s="17"/>
      <c r="J4" s="74"/>
      <c r="K4" s="13"/>
      <c r="L4" s="80"/>
    </row>
    <row r="5" spans="1:12" ht="14.25">
      <c r="A5" s="75"/>
      <c r="B5" s="75"/>
      <c r="C5" s="30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30" t="s">
        <v>22</v>
      </c>
      <c r="D6" s="3" t="s">
        <v>7</v>
      </c>
      <c r="E6" s="78"/>
      <c r="F6" s="4">
        <f>26+11</f>
        <v>37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30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>
        <v>2</v>
      </c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46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48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32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32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32" t="s">
        <v>22</v>
      </c>
      <c r="D6" s="3" t="s">
        <v>7</v>
      </c>
      <c r="E6" s="78"/>
      <c r="F6" s="4">
        <f>26+10</f>
        <v>36</v>
      </c>
      <c r="G6" s="4"/>
      <c r="H6" s="4">
        <v>1</v>
      </c>
      <c r="I6" s="17"/>
      <c r="J6" s="75"/>
      <c r="K6" s="13"/>
      <c r="L6" s="81"/>
    </row>
    <row r="7" spans="1:12" ht="14.25">
      <c r="A7" s="75"/>
      <c r="B7" s="75"/>
      <c r="C7" s="32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47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/>
  <sheetData>
    <row r="1" spans="1:12" ht="31.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4.25">
      <c r="A2" s="71" t="s">
        <v>50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60">
      <c r="A3" s="1"/>
      <c r="B3" s="1" t="s">
        <v>0</v>
      </c>
      <c r="C3" s="72" t="s">
        <v>1</v>
      </c>
      <c r="D3" s="7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74"/>
      <c r="B4" s="74" t="s">
        <v>19</v>
      </c>
      <c r="C4" s="34" t="s">
        <v>20</v>
      </c>
      <c r="D4" s="3" t="s">
        <v>7</v>
      </c>
      <c r="E4" s="77">
        <v>102</v>
      </c>
      <c r="F4" s="4">
        <f>25+18</f>
        <v>43</v>
      </c>
      <c r="G4" s="4"/>
      <c r="H4" s="4"/>
      <c r="I4" s="17"/>
      <c r="J4" s="74"/>
      <c r="K4" s="13"/>
      <c r="L4" s="80"/>
    </row>
    <row r="5" spans="1:12" ht="14.25">
      <c r="A5" s="75"/>
      <c r="B5" s="75"/>
      <c r="C5" s="34" t="s">
        <v>21</v>
      </c>
      <c r="D5" s="3" t="s">
        <v>7</v>
      </c>
      <c r="E5" s="78"/>
      <c r="F5" s="4">
        <f>4-1</f>
        <v>3</v>
      </c>
      <c r="G5" s="4"/>
      <c r="H5" s="16"/>
      <c r="I5" s="17"/>
      <c r="J5" s="75"/>
      <c r="K5" s="13"/>
      <c r="L5" s="81"/>
    </row>
    <row r="6" spans="1:12" ht="14.25">
      <c r="A6" s="75"/>
      <c r="B6" s="75"/>
      <c r="C6" s="34" t="s">
        <v>22</v>
      </c>
      <c r="D6" s="3" t="s">
        <v>7</v>
      </c>
      <c r="E6" s="78"/>
      <c r="F6" s="4">
        <f>26+10</f>
        <v>36</v>
      </c>
      <c r="G6" s="4"/>
      <c r="H6" s="4"/>
      <c r="I6" s="17"/>
      <c r="J6" s="75"/>
      <c r="K6" s="13"/>
      <c r="L6" s="81"/>
    </row>
    <row r="7" spans="1:12" ht="14.25">
      <c r="A7" s="75"/>
      <c r="B7" s="75"/>
      <c r="C7" s="34" t="s">
        <v>23</v>
      </c>
      <c r="D7" s="3" t="s">
        <v>24</v>
      </c>
      <c r="E7" s="78"/>
      <c r="F7" s="6">
        <v>4</v>
      </c>
      <c r="G7" s="4"/>
      <c r="H7" s="5"/>
      <c r="I7" s="17"/>
      <c r="J7" s="75"/>
      <c r="K7" s="13"/>
      <c r="L7" s="81"/>
    </row>
    <row r="8" spans="1:12" ht="14.25">
      <c r="A8" s="75"/>
      <c r="B8" s="75"/>
      <c r="C8" s="7" t="s">
        <v>25</v>
      </c>
      <c r="D8" s="3" t="s">
        <v>7</v>
      </c>
      <c r="E8" s="78"/>
      <c r="F8" s="4">
        <v>2</v>
      </c>
      <c r="G8" s="4"/>
      <c r="H8" s="4"/>
      <c r="I8" s="17"/>
      <c r="J8" s="75"/>
      <c r="K8" s="8"/>
      <c r="L8" s="81"/>
    </row>
    <row r="9" spans="1:12" ht="14.25">
      <c r="A9" s="75"/>
      <c r="B9" s="75"/>
      <c r="C9" s="83" t="s">
        <v>10</v>
      </c>
      <c r="D9" s="84"/>
      <c r="E9" s="78"/>
      <c r="F9" s="4">
        <v>0</v>
      </c>
      <c r="G9" s="4"/>
      <c r="H9" s="4"/>
      <c r="I9" s="17"/>
      <c r="J9" s="75"/>
      <c r="K9" s="8"/>
      <c r="L9" s="81"/>
    </row>
    <row r="10" spans="1:12" ht="14.25">
      <c r="A10" s="75"/>
      <c r="B10" s="76"/>
      <c r="C10" s="85" t="s">
        <v>14</v>
      </c>
      <c r="D10" s="86"/>
      <c r="E10" s="79"/>
      <c r="F10" s="4">
        <f>2+2-2-2</f>
        <v>0</v>
      </c>
      <c r="G10" s="4"/>
      <c r="H10" s="4"/>
      <c r="I10" s="17"/>
      <c r="J10" s="76"/>
      <c r="K10" s="8"/>
      <c r="L10" s="82"/>
    </row>
    <row r="11" spans="1:12" ht="14.25" customHeight="1">
      <c r="A11" s="75"/>
      <c r="B11" s="88" t="s">
        <v>11</v>
      </c>
      <c r="C11" s="89"/>
      <c r="D11" s="89"/>
      <c r="E11" s="9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75"/>
      <c r="B12" s="74" t="s">
        <v>8</v>
      </c>
      <c r="C12" s="17" t="s">
        <v>12</v>
      </c>
      <c r="D12" s="3" t="s">
        <v>13</v>
      </c>
      <c r="E12" s="77">
        <v>102</v>
      </c>
      <c r="F12" s="4">
        <f>21+11</f>
        <v>32</v>
      </c>
      <c r="G12" s="5"/>
      <c r="H12" s="16"/>
      <c r="I12" s="17"/>
      <c r="J12" s="74"/>
      <c r="K12" s="11"/>
      <c r="L12" s="80"/>
    </row>
    <row r="13" spans="1:12" ht="14.25">
      <c r="A13" s="75"/>
      <c r="B13" s="75"/>
      <c r="C13" s="17" t="s">
        <v>26</v>
      </c>
      <c r="D13" s="3" t="s">
        <v>13</v>
      </c>
      <c r="E13" s="78"/>
      <c r="F13" s="4">
        <f>21+8</f>
        <v>29</v>
      </c>
      <c r="G13" s="15"/>
      <c r="H13" s="4"/>
      <c r="I13" s="17"/>
      <c r="J13" s="75"/>
      <c r="K13" s="11"/>
      <c r="L13" s="81"/>
    </row>
    <row r="14" spans="1:12" ht="14.25" customHeight="1">
      <c r="A14" s="75"/>
      <c r="B14" s="75"/>
      <c r="C14" s="83" t="s">
        <v>27</v>
      </c>
      <c r="D14" s="84"/>
      <c r="E14" s="78"/>
      <c r="F14" s="4">
        <f>1-1</f>
        <v>0</v>
      </c>
      <c r="G14" s="4"/>
      <c r="H14" s="5"/>
      <c r="I14" s="17"/>
      <c r="J14" s="75"/>
      <c r="K14" s="11"/>
      <c r="L14" s="81"/>
    </row>
    <row r="15" spans="1:12" ht="14.25">
      <c r="A15" s="75"/>
      <c r="B15" s="75"/>
      <c r="C15" s="85" t="s">
        <v>28</v>
      </c>
      <c r="D15" s="86"/>
      <c r="E15" s="78"/>
      <c r="F15" s="4">
        <f>9+1</f>
        <v>10</v>
      </c>
      <c r="G15" s="4"/>
      <c r="H15" s="5"/>
      <c r="I15" s="17"/>
      <c r="J15" s="75"/>
      <c r="K15" s="8"/>
      <c r="L15" s="81"/>
    </row>
    <row r="16" spans="1:12" ht="14.25">
      <c r="A16" s="75"/>
      <c r="B16" s="75"/>
      <c r="C16" s="85" t="s">
        <v>14</v>
      </c>
      <c r="D16" s="86"/>
      <c r="E16" s="78"/>
      <c r="F16" s="4">
        <v>0</v>
      </c>
      <c r="G16" s="4"/>
      <c r="H16" s="4"/>
      <c r="I16" s="17"/>
      <c r="J16" s="75"/>
      <c r="K16" s="8"/>
      <c r="L16" s="81"/>
    </row>
    <row r="17" spans="1:12" ht="14.25">
      <c r="A17" s="75"/>
      <c r="B17" s="76"/>
      <c r="C17" s="85" t="s">
        <v>29</v>
      </c>
      <c r="D17" s="86"/>
      <c r="E17" s="79"/>
      <c r="F17" s="4">
        <v>0</v>
      </c>
      <c r="G17" s="4"/>
      <c r="H17" s="5"/>
      <c r="I17" s="17"/>
      <c r="J17" s="76"/>
      <c r="K17" s="8"/>
      <c r="L17" s="81"/>
    </row>
    <row r="18" spans="1:12" ht="14.25" customHeight="1">
      <c r="A18" s="76"/>
      <c r="B18" s="88" t="s">
        <v>30</v>
      </c>
      <c r="C18" s="89"/>
      <c r="D18" s="89"/>
      <c r="E18" s="90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82"/>
    </row>
    <row r="19" spans="1:12" ht="18">
      <c r="A19" s="91" t="s">
        <v>31</v>
      </c>
      <c r="B19" s="92"/>
      <c r="C19" s="93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94" t="s">
        <v>9</v>
      </c>
      <c r="B20" s="97" t="s">
        <v>32</v>
      </c>
      <c r="C20" s="98"/>
      <c r="D20" s="98"/>
      <c r="E20" s="98"/>
      <c r="F20" s="98"/>
      <c r="G20" s="98"/>
      <c r="H20" s="98"/>
      <c r="I20" s="98"/>
      <c r="J20" s="98"/>
      <c r="K20" s="99"/>
      <c r="L20" s="14"/>
    </row>
    <row r="21" spans="1:12" ht="14.25" customHeight="1">
      <c r="A21" s="95"/>
      <c r="B21" s="97" t="s">
        <v>33</v>
      </c>
      <c r="C21" s="98"/>
      <c r="D21" s="98"/>
      <c r="E21" s="98"/>
      <c r="F21" s="98"/>
      <c r="G21" s="98"/>
      <c r="H21" s="98"/>
      <c r="I21" s="98"/>
      <c r="J21" s="98"/>
      <c r="K21" s="99"/>
      <c r="L21" s="14"/>
    </row>
    <row r="22" spans="1:12" ht="14.25" customHeight="1">
      <c r="A22" s="96"/>
      <c r="B22" s="100" t="s">
        <v>51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4"/>
    </row>
    <row r="23" spans="1:12" ht="14.25">
      <c r="A23" s="87" t="s">
        <v>34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12-2425</vt:lpstr>
      <vt:lpstr>12-26</vt:lpstr>
      <vt:lpstr>12-27</vt:lpstr>
      <vt:lpstr>12-28</vt:lpstr>
      <vt:lpstr>12-29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2016-12-30T03:47:42Z</dcterms:modified>
</cp:coreProperties>
</file>