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1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12-14" sheetId="139" r:id="rId12"/>
    <sheet name="表样" sheetId="126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I7" i="139" l="1"/>
  <c r="H7" i="139"/>
  <c r="F9" i="139"/>
  <c r="E9" i="139"/>
  <c r="F8" i="139"/>
  <c r="G8" i="139" s="1"/>
  <c r="E8" i="139"/>
  <c r="F7" i="139"/>
  <c r="E7" i="139"/>
  <c r="F6" i="139"/>
  <c r="G6" i="139" s="1"/>
  <c r="E6" i="139"/>
  <c r="F5" i="139"/>
  <c r="E5" i="139"/>
  <c r="C9" i="139"/>
  <c r="B9" i="139"/>
  <c r="C8" i="139"/>
  <c r="B8" i="139"/>
  <c r="C7" i="139"/>
  <c r="D7" i="139" s="1"/>
  <c r="B7" i="139"/>
  <c r="C6" i="139"/>
  <c r="B6" i="139"/>
  <c r="C5" i="139"/>
  <c r="B5" i="139"/>
  <c r="I12" i="139"/>
  <c r="H12" i="139"/>
  <c r="F12" i="139"/>
  <c r="C12" i="139"/>
  <c r="J11" i="139"/>
  <c r="G11" i="139"/>
  <c r="D11" i="139"/>
  <c r="J10" i="139"/>
  <c r="G10" i="139"/>
  <c r="D10" i="139"/>
  <c r="J9" i="139"/>
  <c r="J8" i="139"/>
  <c r="J6" i="139"/>
  <c r="D6" i="139"/>
  <c r="J5" i="139"/>
  <c r="G5" i="139"/>
  <c r="J12" i="139" l="1"/>
  <c r="J7" i="139"/>
  <c r="G9" i="139"/>
  <c r="G7" i="139"/>
  <c r="E12" i="139"/>
  <c r="G12" i="139" s="1"/>
  <c r="D9" i="139"/>
  <c r="D8" i="139"/>
  <c r="B12" i="139"/>
  <c r="D5" i="139"/>
  <c r="D12" i="139"/>
  <c r="B13" i="139" l="1"/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B6" i="137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B12" i="137" l="1"/>
  <c r="C12" i="137"/>
  <c r="G7" i="137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D8" i="134" s="1"/>
  <c r="B8" i="134"/>
  <c r="C7" i="134"/>
  <c r="B7" i="134"/>
  <c r="C6" i="134"/>
  <c r="D6" i="134" s="1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10" i="134" l="1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B5" i="130"/>
  <c r="I12" i="130"/>
  <c r="C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F5" i="129"/>
  <c r="E5" i="129"/>
  <c r="C10" i="129"/>
  <c r="B10" i="129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D10" i="129"/>
  <c r="J9" i="129"/>
  <c r="J8" i="129"/>
  <c r="G8" i="129"/>
  <c r="D8" i="129"/>
  <c r="J7" i="129"/>
  <c r="G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G9" i="128" s="1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D10" i="128"/>
  <c r="J9" i="128"/>
  <c r="J8" i="128"/>
  <c r="G8" i="128"/>
  <c r="D8" i="128"/>
  <c r="J7" i="128"/>
  <c r="G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G12" i="129" l="1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<sst xmlns="http://schemas.openxmlformats.org/spreadsheetml/2006/main" count="494" uniqueCount="41">
  <si>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</si>
  <si>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</si>
  <si>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</si>
  <si>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</si>
  <si>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</si>
  <si>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</si>
  <si>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</si>
  <si>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</si>
  <si>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</si>
  <si>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</si>
  <si>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</si>
  <si>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</si>
  <si>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</si>
  <si>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</si>
  <si>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</si>
  <si>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</si>
  <si>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</si>
  <si>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</si>
  <si>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</si>
  <si>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</si>
  <si>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</si>
  <si>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</si>
  <si>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</si>
  <si>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</si>
  <si>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</si>
  <si>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</si>
  <si>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</si>
  <si>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</si>
  <si>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</si>
  <si>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</si>
  <si>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</si>
  <si>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</si>
  <si>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</si>
  <si>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</si>
  <si>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</si>
  <si>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</si>
  <si>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</si>
  <si>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</si>
  <si>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</si>
  <si>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</si>
  <si>
    <t>日期：2016-12-14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</si>
</sst>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表样"/>
      <sheetName val="周汇总"/>
      <sheetName val="汇总"/>
      <sheetName val="直接人工成本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  <row r="145">
          <cell r="G145">
            <v>922</v>
          </cell>
          <cell r="I145">
            <v>44</v>
          </cell>
        </row>
      </sheetData>
      <sheetData sheetId="2">
        <row r="121">
          <cell r="G121">
            <v>1211</v>
          </cell>
          <cell r="I121">
            <v>80</v>
          </cell>
        </row>
        <row r="145">
          <cell r="G145">
            <v>20</v>
          </cell>
          <cell r="I145">
            <v>3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  <row r="289">
          <cell r="G289">
            <v>100</v>
          </cell>
          <cell r="I289">
            <v>11.5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289">
          <cell r="G289">
            <v>250</v>
          </cell>
          <cell r="I289">
            <v>17.5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550</v>
          </cell>
          <cell r="I289">
            <v>51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  <row r="196">
          <cell r="G196">
            <v>346</v>
          </cell>
          <cell r="I196">
            <v>22.5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1829</v>
          </cell>
          <cell r="I86">
            <v>19</v>
          </cell>
        </row>
        <row r="121">
          <cell r="G121">
            <v>914</v>
          </cell>
          <cell r="I121">
            <v>76</v>
          </cell>
        </row>
        <row r="146">
          <cell r="G146">
            <v>334</v>
          </cell>
          <cell r="I146">
            <v>32</v>
          </cell>
        </row>
        <row r="197">
          <cell r="G197">
            <v>742</v>
          </cell>
          <cell r="I197">
            <v>57.5</v>
          </cell>
        </row>
        <row r="255">
          <cell r="G255">
            <v>1679</v>
          </cell>
          <cell r="I255">
            <v>23.65</v>
          </cell>
        </row>
        <row r="290">
          <cell r="G290">
            <v>718</v>
          </cell>
          <cell r="I290">
            <v>126.5</v>
          </cell>
        </row>
        <row r="315">
          <cell r="G315">
            <v>525</v>
          </cell>
          <cell r="I315">
            <v>34.5</v>
          </cell>
        </row>
      </sheetData>
      <sheetData sheetId="11">
        <row r="28">
          <cell r="G28">
            <v>447</v>
          </cell>
          <cell r="I28">
            <v>40</v>
          </cell>
        </row>
        <row r="86">
          <cell r="G86">
            <v>1916</v>
          </cell>
          <cell r="I86">
            <v>25</v>
          </cell>
        </row>
        <row r="121">
          <cell r="G121">
            <v>276</v>
          </cell>
          <cell r="I121">
            <v>51</v>
          </cell>
        </row>
        <row r="137">
          <cell r="G137">
            <v>824</v>
          </cell>
          <cell r="I137">
            <v>27</v>
          </cell>
        </row>
        <row r="146">
          <cell r="G146">
            <v>630</v>
          </cell>
          <cell r="I146">
            <v>44</v>
          </cell>
        </row>
        <row r="197">
          <cell r="G197">
            <v>1490</v>
          </cell>
          <cell r="I197">
            <v>113</v>
          </cell>
        </row>
        <row r="255">
          <cell r="G255">
            <v>1564</v>
          </cell>
          <cell r="I255">
            <v>23</v>
          </cell>
        </row>
        <row r="290">
          <cell r="G290">
            <v>213</v>
          </cell>
          <cell r="I290">
            <v>38</v>
          </cell>
        </row>
        <row r="306">
          <cell r="G306">
            <v>810</v>
          </cell>
          <cell r="I306">
            <v>34.5</v>
          </cell>
        </row>
        <row r="315">
          <cell r="G315">
            <v>578</v>
          </cell>
          <cell r="I315">
            <v>29</v>
          </cell>
        </row>
        <row r="459">
          <cell r="G459">
            <v>768</v>
          </cell>
          <cell r="I459">
            <v>73.5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0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922</v>
      </c>
      <c r="C9" s="3">
        <f>+'[1]4'!$I$145</f>
        <v>44</v>
      </c>
      <c r="D9" s="4">
        <f t="shared" si="1"/>
        <v>20.954545454545453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1478</v>
      </c>
      <c r="C12" s="3">
        <f>SUM(C5:C11)</f>
        <v>71.5</v>
      </c>
      <c r="D12" s="3">
        <f t="shared" si="1"/>
        <v>20.67132867132867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1478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20</v>
      </c>
      <c r="C9" s="3">
        <f>+'[1]5'!$I$145</f>
        <v>3</v>
      </c>
      <c r="D9" s="4">
        <f t="shared" si="1"/>
        <v>6.666666666666667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1231</v>
      </c>
      <c r="C12" s="3">
        <f>SUM(C5:C11)</f>
        <v>83</v>
      </c>
      <c r="D12" s="3">
        <f t="shared" si="1"/>
        <v>14.831325301204819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1231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100</v>
      </c>
      <c r="F7" s="3">
        <f>+'[1]6'!$I$289</f>
        <v>11.5</v>
      </c>
      <c r="G7" s="3">
        <f t="shared" si="2"/>
        <v>8.695652173913043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100</v>
      </c>
      <c r="F12" s="3">
        <f>SUM(F5:F11)</f>
        <v>11.5</v>
      </c>
      <c r="G12" s="4">
        <f t="shared" si="2"/>
        <v>8.695652173913043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1977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250</v>
      </c>
      <c r="F7" s="3">
        <f>+'[1]7'!$I$289</f>
        <v>17.5</v>
      </c>
      <c r="G7" s="3">
        <f t="shared" si="2"/>
        <v>14.285714285714286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0</v>
      </c>
      <c r="F10" s="3">
        <f>+'[1]7'!$I$328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250</v>
      </c>
      <c r="F12" s="3">
        <f>SUM(F5:F11)</f>
        <v>17.5</v>
      </c>
      <c r="G12" s="4">
        <f t="shared" si="2"/>
        <v>14.285714285714286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2350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1433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550</v>
      </c>
      <c r="F7" s="3">
        <f>+'[1]9'!$I$289</f>
        <v>51</v>
      </c>
      <c r="G7" s="3">
        <f t="shared" si="2"/>
        <v>10.784313725490197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0</v>
      </c>
      <c r="F10" s="3">
        <f>+'[1]9'!$I$328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550</v>
      </c>
      <c r="F12" s="3">
        <f>SUM(F5:F11)</f>
        <v>51</v>
      </c>
      <c r="G12" s="4">
        <f t="shared" si="2"/>
        <v>10.784313725490197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1812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1603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2970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346</v>
      </c>
      <c r="F5" s="3">
        <f>+'[1]12'!$I$196</f>
        <v>22.5</v>
      </c>
      <c r="G5" s="4">
        <f>+E5/F5</f>
        <v>15.377777777777778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346</v>
      </c>
      <c r="F12" s="3">
        <f>SUM(F5:F11)</f>
        <v>22.5</v>
      </c>
      <c r="G12" s="4">
        <f t="shared" si="2"/>
        <v>15.377777777777778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3809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742</v>
      </c>
      <c r="F5" s="3">
        <f>+'[1]13'!$I$197</f>
        <v>57.5</v>
      </c>
      <c r="G5" s="4">
        <f>+E5/F5</f>
        <v>12.904347826086957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1829</v>
      </c>
      <c r="C6" s="3">
        <f>+'[1]13'!$I$86</f>
        <v>19</v>
      </c>
      <c r="D6" s="4">
        <f t="shared" ref="D6:D12" si="1">+B6/C6</f>
        <v>96.263157894736835</v>
      </c>
      <c r="E6" s="3">
        <f>+'[1]13'!$G$255</f>
        <v>1679</v>
      </c>
      <c r="F6" s="3">
        <f>+'[1]13'!$I$255</f>
        <v>23.65</v>
      </c>
      <c r="G6" s="4">
        <f t="shared" ref="G6:G12" si="2">+E6/F6</f>
        <v>70.993657505285412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718</v>
      </c>
      <c r="F7" s="3">
        <f>+'[1]13'!$I$290</f>
        <v>126.5</v>
      </c>
      <c r="G7" s="3">
        <f t="shared" si="2"/>
        <v>5.6758893280632412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334</v>
      </c>
      <c r="C9" s="3">
        <f>+'[1]13'!$I$146</f>
        <v>32</v>
      </c>
      <c r="D9" s="4">
        <f t="shared" si="1"/>
        <v>10.4375</v>
      </c>
      <c r="E9" s="3">
        <f>+'[1]13'!$G$315</f>
        <v>525</v>
      </c>
      <c r="F9" s="3">
        <f>+'[1]13'!$I$315</f>
        <v>34.5</v>
      </c>
      <c r="G9" s="4">
        <f>+E9/F9</f>
        <v>15.217391304347826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4255</v>
      </c>
      <c r="C12" s="3">
        <f>SUM(C5:C11)</f>
        <v>204.5</v>
      </c>
      <c r="D12" s="3">
        <f t="shared" si="1"/>
        <v>20.806845965770172</v>
      </c>
      <c r="E12" s="3">
        <f>SUM(E5:E11)</f>
        <v>3664</v>
      </c>
      <c r="F12" s="3">
        <f>SUM(F5:F11)</f>
        <v>242.15</v>
      </c>
      <c r="G12" s="4">
        <f t="shared" si="2"/>
        <v>15.131117076192442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7919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447</v>
      </c>
      <c r="C5" s="3">
        <f>+'[1]14'!$I$28</f>
        <v>40</v>
      </c>
      <c r="D5" s="4">
        <f>+B5/C5</f>
        <v>11.175000000000001</v>
      </c>
      <c r="E5" s="3">
        <f>+'[1]14'!$G$197</f>
        <v>1490</v>
      </c>
      <c r="F5" s="3">
        <f>+'[1]14'!$I$197</f>
        <v>113</v>
      </c>
      <c r="G5" s="4">
        <f>+E5/F5</f>
        <v>13.185840707964601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1916</v>
      </c>
      <c r="C6" s="3">
        <f>+'[1]14'!$I$86</f>
        <v>25</v>
      </c>
      <c r="D6" s="4">
        <f t="shared" ref="D6:D12" si="1">+B6/C6</f>
        <v>76.64</v>
      </c>
      <c r="E6" s="3">
        <f>+'[1]14'!$G$255</f>
        <v>1564</v>
      </c>
      <c r="F6" s="3">
        <f>+'[1]14'!$I$255</f>
        <v>23</v>
      </c>
      <c r="G6" s="4">
        <f t="shared" ref="G6:G12" si="2">+E6/F6</f>
        <v>68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276</v>
      </c>
      <c r="C7" s="3">
        <f>+'[1]14'!$I$121</f>
        <v>51</v>
      </c>
      <c r="D7" s="4">
        <f t="shared" si="1"/>
        <v>5.4117647058823533</v>
      </c>
      <c r="E7" s="3">
        <f>+'[1]14'!$G$290</f>
        <v>213</v>
      </c>
      <c r="F7" s="3">
        <f>+'[1]14'!$I$290</f>
        <v>38</v>
      </c>
      <c r="G7" s="3">
        <f t="shared" si="2"/>
        <v>5.6052631578947372</v>
      </c>
      <c r="H7" s="3">
        <f>+'[1]14'!$G$459</f>
        <v>768</v>
      </c>
      <c r="I7" s="3">
        <f>+'[1]14'!$I$459</f>
        <v>73.5</v>
      </c>
      <c r="J7" s="4">
        <f>+H7/I7</f>
        <v>10.448979591836734</v>
      </c>
    </row>
    <row r="8" spans="1:10" ht="24" customHeight="1" x14ac:dyDescent="0.15">
      <c r="A8" s="3" t="s">
        <v>11</v>
      </c>
      <c r="B8" s="3">
        <f>+'[1]14'!$G$137</f>
        <v>824</v>
      </c>
      <c r="C8" s="3">
        <f>+'[1]14'!$I$137</f>
        <v>27</v>
      </c>
      <c r="D8" s="3">
        <f t="shared" si="1"/>
        <v>30.518518518518519</v>
      </c>
      <c r="E8" s="3">
        <f>+'[1]14'!$G$306</f>
        <v>810</v>
      </c>
      <c r="F8" s="3">
        <f>+'[1]14'!$I$306</f>
        <v>34.5</v>
      </c>
      <c r="G8" s="3">
        <f t="shared" si="2"/>
        <v>23.478260869565219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+'[1]14'!$G$146</f>
        <v>630</v>
      </c>
      <c r="C9" s="3">
        <f>+'[1]14'!$I$146</f>
        <v>44</v>
      </c>
      <c r="D9" s="4">
        <f t="shared" si="1"/>
        <v>14.318181818181818</v>
      </c>
      <c r="E9" s="3">
        <f>+'[1]14'!$G$315</f>
        <v>578</v>
      </c>
      <c r="F9" s="3">
        <f>+'[1]14'!$I$315</f>
        <v>29</v>
      </c>
      <c r="G9" s="4">
        <f>+E9/F9</f>
        <v>19.931034482758619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4093</v>
      </c>
      <c r="C12" s="3">
        <f>SUM(C5:C11)</f>
        <v>187</v>
      </c>
      <c r="D12" s="3">
        <f t="shared" si="1"/>
        <v>21.887700534759357</v>
      </c>
      <c r="E12" s="3">
        <f>SUM(E5:E11)</f>
        <v>4655</v>
      </c>
      <c r="F12" s="3">
        <f>SUM(F5:F11)</f>
        <v>237.5</v>
      </c>
      <c r="G12" s="4">
        <f t="shared" si="2"/>
        <v>19.600000000000001</v>
      </c>
      <c r="H12" s="3">
        <f>SUM(H5:H11)</f>
        <v>768</v>
      </c>
      <c r="I12" s="3">
        <f>SUM(I5:I11)</f>
        <v>73.5</v>
      </c>
      <c r="J12" s="4">
        <f>+H12/I12</f>
        <v>10.448979591836734</v>
      </c>
    </row>
    <row r="13" spans="1:10" ht="24" customHeight="1" x14ac:dyDescent="0.15">
      <c r="A13" s="3" t="s">
        <v>16</v>
      </c>
      <c r="B13" s="40">
        <f>B12+E12+H12</f>
        <v>9516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0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2016-12-15T03:11:48Z</dcterms:modified>
</cp:coreProperties>
</file>