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4"/>
  </bookViews>
  <sheets>
    <sheet name="12-3" sheetId="127" r:id="rId1"/>
    <sheet name="12-4" sheetId="128" r:id="rId2"/>
    <sheet name="12-5" sheetId="129" r:id="rId3"/>
    <sheet name="12-6" sheetId="130" r:id="rId4"/>
    <sheet name="12-7" sheetId="131" r:id="rId5"/>
    <sheet name="表样" sheetId="126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I7" i="131" l="1"/>
  <c r="H7" i="131"/>
  <c r="H12" i="131" s="1"/>
  <c r="F10" i="131"/>
  <c r="E10" i="131"/>
  <c r="F7" i="131"/>
  <c r="G7" i="131" s="1"/>
  <c r="E7" i="131"/>
  <c r="F6" i="131"/>
  <c r="G6" i="131" s="1"/>
  <c r="E6" i="131"/>
  <c r="F5" i="131"/>
  <c r="E5" i="131"/>
  <c r="C10" i="131"/>
  <c r="D10" i="131" s="1"/>
  <c r="B10" i="131"/>
  <c r="C7" i="131"/>
  <c r="B7" i="131"/>
  <c r="C6" i="131"/>
  <c r="C12" i="131" s="1"/>
  <c r="B6" i="131"/>
  <c r="C5" i="131"/>
  <c r="B5" i="131"/>
  <c r="I12" i="131"/>
  <c r="F12" i="131"/>
  <c r="J11" i="131"/>
  <c r="G11" i="131"/>
  <c r="D11" i="131"/>
  <c r="J10" i="131"/>
  <c r="J9" i="131"/>
  <c r="G9" i="131"/>
  <c r="D9" i="131"/>
  <c r="J8" i="131"/>
  <c r="G8" i="131"/>
  <c r="D8" i="131"/>
  <c r="J7" i="131"/>
  <c r="J6" i="131"/>
  <c r="D6" i="131"/>
  <c r="J5" i="131"/>
  <c r="G5" i="131"/>
  <c r="J12" i="131" l="1"/>
  <c r="G10" i="131"/>
  <c r="E12" i="131"/>
  <c r="G12" i="131" s="1"/>
  <c r="B12" i="131"/>
  <c r="B13" i="131" s="1"/>
  <c r="D7" i="131"/>
  <c r="D5" i="131"/>
  <c r="D12" i="131"/>
  <c r="I7" i="130"/>
  <c r="H7" i="130"/>
  <c r="H12" i="130" s="1"/>
  <c r="F7" i="130"/>
  <c r="E7" i="130"/>
  <c r="F6" i="130"/>
  <c r="E6" i="130"/>
  <c r="F5" i="130"/>
  <c r="E5" i="130"/>
  <c r="E12" i="130" s="1"/>
  <c r="C7" i="130"/>
  <c r="B7" i="130"/>
  <c r="C6" i="130"/>
  <c r="B6" i="130"/>
  <c r="C5" i="130"/>
  <c r="B5" i="130"/>
  <c r="I12" i="130"/>
  <c r="F12" i="130"/>
  <c r="C12" i="130"/>
  <c r="B12" i="130"/>
  <c r="J11" i="130"/>
  <c r="G11" i="130"/>
  <c r="D11" i="130"/>
  <c r="J10" i="130"/>
  <c r="G10" i="130"/>
  <c r="D10" i="130"/>
  <c r="J9" i="130"/>
  <c r="G9" i="130"/>
  <c r="D9" i="130"/>
  <c r="J8" i="130"/>
  <c r="G8" i="130"/>
  <c r="D8" i="130"/>
  <c r="J7" i="130"/>
  <c r="J6" i="130"/>
  <c r="J5" i="130"/>
  <c r="G5" i="130"/>
  <c r="D6" i="130" l="1"/>
  <c r="J12" i="130"/>
  <c r="G7" i="130"/>
  <c r="G6" i="130"/>
  <c r="G12" i="130"/>
  <c r="B13" i="130"/>
  <c r="D7" i="130"/>
  <c r="D5" i="130"/>
  <c r="D12" i="130"/>
  <c r="F9" i="129"/>
  <c r="E9" i="129"/>
  <c r="F7" i="129"/>
  <c r="E7" i="129"/>
  <c r="F5" i="129"/>
  <c r="E5" i="129"/>
  <c r="C10" i="129"/>
  <c r="B10" i="129"/>
  <c r="C9" i="129"/>
  <c r="B9" i="129"/>
  <c r="C7" i="129"/>
  <c r="B7" i="129"/>
  <c r="D7" i="129" s="1"/>
  <c r="I12" i="129"/>
  <c r="H12" i="129"/>
  <c r="J12" i="129" s="1"/>
  <c r="C12" i="129"/>
  <c r="J11" i="129"/>
  <c r="G11" i="129"/>
  <c r="D11" i="129"/>
  <c r="J10" i="129"/>
  <c r="G10" i="129"/>
  <c r="D10" i="129"/>
  <c r="J9" i="129"/>
  <c r="J8" i="129"/>
  <c r="G8" i="129"/>
  <c r="D8" i="129"/>
  <c r="J7" i="129"/>
  <c r="G7" i="129"/>
  <c r="J6" i="129"/>
  <c r="G6" i="129"/>
  <c r="D6" i="129"/>
  <c r="J5" i="129"/>
  <c r="D5" i="129"/>
  <c r="B12" i="129" l="1"/>
  <c r="E12" i="129"/>
  <c r="G12" i="129" s="1"/>
  <c r="F12" i="129"/>
  <c r="G9" i="129"/>
  <c r="G5" i="129"/>
  <c r="D9" i="129"/>
  <c r="D12" i="129"/>
  <c r="F10" i="128"/>
  <c r="E10" i="128"/>
  <c r="F9" i="128"/>
  <c r="G9" i="128" s="1"/>
  <c r="E9" i="128"/>
  <c r="F7" i="128"/>
  <c r="E7" i="128"/>
  <c r="C10" i="128"/>
  <c r="B10" i="128"/>
  <c r="C9" i="128"/>
  <c r="B9" i="128"/>
  <c r="C7" i="128"/>
  <c r="B7" i="128"/>
  <c r="I12" i="128"/>
  <c r="H12" i="128"/>
  <c r="J12" i="128" s="1"/>
  <c r="F12" i="128"/>
  <c r="C12" i="128"/>
  <c r="J11" i="128"/>
  <c r="G11" i="128"/>
  <c r="D11" i="128"/>
  <c r="J10" i="128"/>
  <c r="D10" i="128"/>
  <c r="J9" i="128"/>
  <c r="J8" i="128"/>
  <c r="G8" i="128"/>
  <c r="D8" i="128"/>
  <c r="J7" i="128"/>
  <c r="G7" i="128"/>
  <c r="J6" i="128"/>
  <c r="G6" i="128"/>
  <c r="D6" i="128"/>
  <c r="J5" i="128"/>
  <c r="G5" i="128"/>
  <c r="D5" i="128"/>
  <c r="F10" i="127"/>
  <c r="E10" i="127"/>
  <c r="F9" i="127"/>
  <c r="E9" i="127"/>
  <c r="F7" i="127"/>
  <c r="E7" i="127"/>
  <c r="C9" i="127"/>
  <c r="B9" i="127"/>
  <c r="B13" i="129" l="1"/>
  <c r="B12" i="128"/>
  <c r="G10" i="128"/>
  <c r="E12" i="128"/>
  <c r="G12" i="128" s="1"/>
  <c r="D9" i="128"/>
  <c r="D7" i="128"/>
  <c r="D12" i="128"/>
  <c r="B13" i="128" l="1"/>
  <c r="J12" i="127"/>
  <c r="I12" i="127"/>
  <c r="H12" i="127"/>
  <c r="F12" i="127"/>
  <c r="E12" i="127"/>
  <c r="C12" i="127"/>
  <c r="B12" i="127"/>
  <c r="J11" i="127"/>
  <c r="G11" i="127"/>
  <c r="D11" i="127"/>
  <c r="J10" i="127"/>
  <c r="G10" i="127"/>
  <c r="D10" i="127"/>
  <c r="J9" i="127"/>
  <c r="G9" i="127"/>
  <c r="D9" i="127"/>
  <c r="J8" i="127"/>
  <c r="G8" i="127"/>
  <c r="D8" i="127"/>
  <c r="J7" i="127"/>
  <c r="G7" i="127"/>
  <c r="D7" i="127"/>
  <c r="J6" i="127"/>
  <c r="G6" i="127"/>
  <c r="D6" i="127"/>
  <c r="J5" i="127"/>
  <c r="G5" i="127"/>
  <c r="D5" i="127"/>
  <c r="B13" i="127" l="1"/>
  <c r="G12" i="127"/>
  <c r="D12" i="127"/>
  <c r="I12" i="126"/>
  <c r="H12" i="126"/>
  <c r="J12" i="126" s="1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26" l="1"/>
</calcChain>
</file>

<file path=xl/sharedStrings.xml><?xml version="1.0" encoding="utf-8"?>
<sst xmlns="http://schemas.openxmlformats.org/spreadsheetml/2006/main" count="228" uniqueCount="35">
  <si>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</si>
  <si>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</si>
  <si>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</si>
  <si>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</si>
  <si>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</si>
  <si>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</si>
  <si>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</si>
  <si>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</si>
  <si>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</si>
  <si>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</si>
  <si>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</si>
  <si>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</si>
  <si>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</si>
  <si>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</si>
  <si>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</si>
  <si>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</si>
  <si>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</si>
  <si>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</si>
  <si>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</si>
  <si>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</si>
  <si>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</si>
  <si>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</si>
  <si>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</si>
  <si>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</si>
  <si>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</si>
  <si>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</si>
  <si>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</si>
  <si>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日期：2016-8-1</t>
    <phoneticPr fontId="1" type="noConversion"/>
  </si>
  <si>
    <t>制表：童波</t>
    <phoneticPr fontId="3" type="noConversion"/>
  </si>
  <si>
    <t>审核：顾恩塘</t>
    <phoneticPr fontId="3" type="noConversion"/>
  </si>
  <si>
    <t>日期：2016-12-3</t>
    <phoneticPr fontId="1" type="noConversion"/>
  </si>
  <si>
    <t>日期：2016-12-4</t>
    <phoneticPr fontId="1" type="noConversion"/>
  </si>
  <si>
    <t>日期：2016-12-5</t>
    <phoneticPr fontId="1" type="noConversion"/>
  </si>
  <si>
    <t>日期：2016-12-6</t>
    <phoneticPr fontId="1" type="noConversion"/>
  </si>
  <si>
    <t>日期：2016-12-7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</si>
</sst>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表样"/>
      <sheetName val="周汇总"/>
      <sheetName val="汇总"/>
      <sheetName val="直接人工成本"/>
    </sheetNames>
    <sheetDataSet>
      <sheetData sheetId="0">
        <row r="145">
          <cell r="G145">
            <v>272</v>
          </cell>
          <cell r="I145">
            <v>12.5</v>
          </cell>
        </row>
        <row r="289">
          <cell r="G289">
            <v>70</v>
          </cell>
          <cell r="I289">
            <v>140</v>
          </cell>
        </row>
        <row r="313">
          <cell r="G313">
            <v>898</v>
          </cell>
          <cell r="I313">
            <v>42</v>
          </cell>
        </row>
        <row r="328">
          <cell r="G328">
            <v>318</v>
          </cell>
          <cell r="I328">
            <v>129.5</v>
          </cell>
        </row>
      </sheetData>
      <sheetData sheetId="1">
        <row r="121">
          <cell r="G121">
            <v>556</v>
          </cell>
          <cell r="I121">
            <v>27.5</v>
          </cell>
        </row>
        <row r="145">
          <cell r="G145">
            <v>922</v>
          </cell>
          <cell r="I145">
            <v>44</v>
          </cell>
        </row>
        <row r="160">
          <cell r="G160">
            <v>216</v>
          </cell>
          <cell r="I160">
            <v>60.5</v>
          </cell>
        </row>
        <row r="289">
          <cell r="G289">
            <v>1524</v>
          </cell>
          <cell r="I289">
            <v>170.8</v>
          </cell>
        </row>
        <row r="313">
          <cell r="G313">
            <v>894</v>
          </cell>
          <cell r="I313">
            <v>53</v>
          </cell>
        </row>
        <row r="328">
          <cell r="G328">
            <v>267</v>
          </cell>
          <cell r="I328">
            <v>47</v>
          </cell>
        </row>
      </sheetData>
      <sheetData sheetId="2">
        <row r="121">
          <cell r="G121">
            <v>1211</v>
          </cell>
          <cell r="I121">
            <v>80</v>
          </cell>
        </row>
        <row r="145">
          <cell r="G145">
            <v>61</v>
          </cell>
          <cell r="I145">
            <v>10</v>
          </cell>
        </row>
        <row r="160">
          <cell r="G160">
            <v>180</v>
          </cell>
          <cell r="I160">
            <v>13</v>
          </cell>
        </row>
        <row r="196">
          <cell r="G196">
            <v>1154</v>
          </cell>
          <cell r="I196">
            <v>80</v>
          </cell>
        </row>
        <row r="289">
          <cell r="G289">
            <v>346</v>
          </cell>
          <cell r="I289">
            <v>44</v>
          </cell>
        </row>
        <row r="313">
          <cell r="G313">
            <v>18</v>
          </cell>
          <cell r="I313">
            <v>6</v>
          </cell>
        </row>
      </sheetData>
      <sheetData sheetId="3">
        <row r="28">
          <cell r="G28">
            <v>1272</v>
          </cell>
          <cell r="I28">
            <v>88</v>
          </cell>
        </row>
        <row r="86">
          <cell r="G86">
            <v>318</v>
          </cell>
          <cell r="I86">
            <v>18</v>
          </cell>
        </row>
        <row r="121">
          <cell r="G121">
            <v>287</v>
          </cell>
          <cell r="I121">
            <v>39.5</v>
          </cell>
        </row>
        <row r="196">
          <cell r="G196">
            <v>1179</v>
          </cell>
          <cell r="I196">
            <v>80</v>
          </cell>
        </row>
        <row r="254">
          <cell r="G254">
            <v>1148</v>
          </cell>
          <cell r="I254">
            <v>46</v>
          </cell>
        </row>
        <row r="289">
          <cell r="G289">
            <v>243</v>
          </cell>
          <cell r="I289">
            <v>49.5</v>
          </cell>
        </row>
        <row r="457">
          <cell r="G457">
            <v>684</v>
          </cell>
          <cell r="I457">
            <v>53.5</v>
          </cell>
        </row>
      </sheetData>
      <sheetData sheetId="4">
        <row r="28">
          <cell r="G28">
            <v>788</v>
          </cell>
          <cell r="I28">
            <v>44</v>
          </cell>
        </row>
        <row r="86">
          <cell r="G86">
            <v>641</v>
          </cell>
          <cell r="I86">
            <v>28</v>
          </cell>
        </row>
        <row r="121">
          <cell r="G121">
            <v>671</v>
          </cell>
          <cell r="I121">
            <v>57</v>
          </cell>
        </row>
        <row r="160">
          <cell r="G160">
            <v>84</v>
          </cell>
          <cell r="I160">
            <v>32</v>
          </cell>
        </row>
        <row r="196">
          <cell r="G196">
            <v>684</v>
          </cell>
          <cell r="I196">
            <v>42</v>
          </cell>
        </row>
        <row r="254">
          <cell r="G254">
            <v>167</v>
          </cell>
          <cell r="I254">
            <v>8</v>
          </cell>
        </row>
        <row r="289">
          <cell r="G289">
            <v>686</v>
          </cell>
          <cell r="I289">
            <v>87.5</v>
          </cell>
        </row>
        <row r="328">
          <cell r="G328">
            <v>151</v>
          </cell>
          <cell r="I328">
            <v>47.5</v>
          </cell>
        </row>
        <row r="457">
          <cell r="G457">
            <v>911</v>
          </cell>
          <cell r="I457">
            <v>78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+'[1]3'!$G$289</f>
        <v>70</v>
      </c>
      <c r="F7" s="3">
        <f>+'[1]3'!$I$289</f>
        <v>140</v>
      </c>
      <c r="G7" s="3">
        <f t="shared" si="2"/>
        <v>0.5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+'[1]3'!$G$145</f>
        <v>272</v>
      </c>
      <c r="C9" s="3">
        <f>+'[1]3'!$I$145</f>
        <v>12.5</v>
      </c>
      <c r="D9" s="4">
        <f t="shared" si="1"/>
        <v>21.76</v>
      </c>
      <c r="E9" s="3">
        <f>+'[1]3'!$G$313</f>
        <v>898</v>
      </c>
      <c r="F9" s="3">
        <f>+'[1]3'!$I$313</f>
        <v>42</v>
      </c>
      <c r="G9" s="4">
        <f>+E9/F9</f>
        <v>21.38095238095238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+'[1]3'!$G$328</f>
        <v>318</v>
      </c>
      <c r="F10" s="3">
        <f>+'[1]3'!$I$328</f>
        <v>129.5</v>
      </c>
      <c r="G10" s="4">
        <f t="shared" si="2"/>
        <v>2.4555984555984556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272</v>
      </c>
      <c r="C12" s="3">
        <f>SUM(C5:C11)</f>
        <v>12.5</v>
      </c>
      <c r="D12" s="3">
        <f t="shared" si="1"/>
        <v>21.76</v>
      </c>
      <c r="E12" s="3">
        <f>SUM(E5:E11)</f>
        <v>1286</v>
      </c>
      <c r="F12" s="3">
        <f>SUM(F5:F11)</f>
        <v>311.5</v>
      </c>
      <c r="G12" s="4">
        <f t="shared" si="2"/>
        <v>4.1284109149277688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5">
        <f>B12+E12+H12</f>
        <v>1558</v>
      </c>
      <c r="C13" s="26"/>
      <c r="D13" s="26"/>
      <c r="E13" s="26"/>
      <c r="F13" s="26"/>
      <c r="G13" s="26"/>
      <c r="H13" s="26"/>
      <c r="I13" s="26"/>
      <c r="J13" s="27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25"/>
      <c r="I18" s="26"/>
      <c r="J18" s="27"/>
    </row>
    <row r="19" spans="1:10" ht="27.75" customHeight="1" x14ac:dyDescent="0.15">
      <c r="A19" s="3" t="s">
        <v>22</v>
      </c>
      <c r="B19" s="25" t="s">
        <v>23</v>
      </c>
      <c r="C19" s="26"/>
      <c r="D19" s="27"/>
      <c r="E19" s="25" t="s">
        <v>23</v>
      </c>
      <c r="F19" s="26"/>
      <c r="G19" s="27"/>
      <c r="H19" s="25" t="s">
        <v>23</v>
      </c>
      <c r="I19" s="26"/>
      <c r="J19" s="27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556</v>
      </c>
      <c r="C7" s="3">
        <f>+'[1]4'!$I$121</f>
        <v>27.5</v>
      </c>
      <c r="D7" s="4">
        <f t="shared" si="1"/>
        <v>20.218181818181819</v>
      </c>
      <c r="E7" s="3">
        <f>+'[1]4'!$G$289</f>
        <v>1524</v>
      </c>
      <c r="F7" s="3">
        <f>+'[1]4'!$I$289</f>
        <v>170.8</v>
      </c>
      <c r="G7" s="3">
        <f t="shared" si="2"/>
        <v>8.9227166276346601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+'[1]4'!$G$145</f>
        <v>922</v>
      </c>
      <c r="C9" s="3">
        <f>+'[1]4'!$I$145</f>
        <v>44</v>
      </c>
      <c r="D9" s="4">
        <f t="shared" si="1"/>
        <v>20.954545454545453</v>
      </c>
      <c r="E9" s="3">
        <f>+'[1]4'!$G$313</f>
        <v>894</v>
      </c>
      <c r="F9" s="3">
        <f>+'[1]4'!$I$313</f>
        <v>53</v>
      </c>
      <c r="G9" s="4">
        <f>+E9/F9</f>
        <v>16.867924528301888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+'[1]4'!$G$160</f>
        <v>216</v>
      </c>
      <c r="C10" s="3">
        <f>+'[1]4'!$I$160</f>
        <v>60.5</v>
      </c>
      <c r="D10" s="4">
        <f t="shared" si="1"/>
        <v>3.5702479338842976</v>
      </c>
      <c r="E10" s="3">
        <f>+'[1]4'!$G$328</f>
        <v>267</v>
      </c>
      <c r="F10" s="3">
        <f>+'[1]4'!$I$328</f>
        <v>47</v>
      </c>
      <c r="G10" s="4">
        <f t="shared" si="2"/>
        <v>5.6808510638297873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1694</v>
      </c>
      <c r="C12" s="3">
        <f>SUM(C5:C11)</f>
        <v>132</v>
      </c>
      <c r="D12" s="3">
        <f t="shared" si="1"/>
        <v>12.833333333333334</v>
      </c>
      <c r="E12" s="3">
        <f>SUM(E5:E11)</f>
        <v>2685</v>
      </c>
      <c r="F12" s="3">
        <f>SUM(F5:F11)</f>
        <v>270.8</v>
      </c>
      <c r="G12" s="4">
        <f t="shared" si="2"/>
        <v>9.9150664697193491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5">
        <f>B12+E12+H12</f>
        <v>4379</v>
      </c>
      <c r="C13" s="26"/>
      <c r="D13" s="26"/>
      <c r="E13" s="26"/>
      <c r="F13" s="26"/>
      <c r="G13" s="26"/>
      <c r="H13" s="26"/>
      <c r="I13" s="26"/>
      <c r="J13" s="27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25"/>
      <c r="I18" s="26"/>
      <c r="J18" s="27"/>
    </row>
    <row r="19" spans="1:10" ht="27.75" customHeight="1" x14ac:dyDescent="0.15">
      <c r="A19" s="3" t="s">
        <v>22</v>
      </c>
      <c r="B19" s="25" t="s">
        <v>23</v>
      </c>
      <c r="C19" s="26"/>
      <c r="D19" s="27"/>
      <c r="E19" s="25" t="s">
        <v>23</v>
      </c>
      <c r="F19" s="26"/>
      <c r="G19" s="27"/>
      <c r="H19" s="25" t="s">
        <v>23</v>
      </c>
      <c r="I19" s="26"/>
      <c r="J19" s="27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7" sqref="K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+'[1]5'!$G$196</f>
        <v>1154</v>
      </c>
      <c r="F5" s="3">
        <f>+'[1]5'!$I$196</f>
        <v>80</v>
      </c>
      <c r="G5" s="4">
        <f>+E5/F5</f>
        <v>14.425000000000001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1211</v>
      </c>
      <c r="C7" s="3">
        <f>+'[1]5'!$I$121</f>
        <v>80</v>
      </c>
      <c r="D7" s="4">
        <f t="shared" si="1"/>
        <v>15.137499999999999</v>
      </c>
      <c r="E7" s="3">
        <f>+'[1]5'!$G$289</f>
        <v>346</v>
      </c>
      <c r="F7" s="3">
        <f>+'[1]5'!$I$289</f>
        <v>44</v>
      </c>
      <c r="G7" s="3">
        <f t="shared" si="2"/>
        <v>7.8636363636363633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+'[1]5'!$G$145</f>
        <v>61</v>
      </c>
      <c r="C9" s="3">
        <f>+'[1]5'!$I$145</f>
        <v>10</v>
      </c>
      <c r="D9" s="4">
        <f t="shared" si="1"/>
        <v>6.1</v>
      </c>
      <c r="E9" s="3">
        <f>+'[1]5'!$G$313</f>
        <v>18</v>
      </c>
      <c r="F9" s="3">
        <f>+'[1]5'!$I$313</f>
        <v>6</v>
      </c>
      <c r="G9" s="4">
        <f>+E9/F9</f>
        <v>3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+'[1]5'!$G$160</f>
        <v>180</v>
      </c>
      <c r="C10" s="3">
        <f>+'[1]5'!$I$160</f>
        <v>13</v>
      </c>
      <c r="D10" s="4">
        <f t="shared" si="1"/>
        <v>13.846153846153847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1452</v>
      </c>
      <c r="C12" s="3">
        <f>SUM(C5:C11)</f>
        <v>103</v>
      </c>
      <c r="D12" s="3">
        <f t="shared" si="1"/>
        <v>14.097087378640778</v>
      </c>
      <c r="E12" s="3">
        <f>SUM(E5:E11)</f>
        <v>1518</v>
      </c>
      <c r="F12" s="3">
        <f>SUM(F5:F11)</f>
        <v>130</v>
      </c>
      <c r="G12" s="4">
        <f t="shared" si="2"/>
        <v>11.676923076923076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5">
        <f>B12+E12+H12</f>
        <v>2970</v>
      </c>
      <c r="C13" s="26"/>
      <c r="D13" s="26"/>
      <c r="E13" s="26"/>
      <c r="F13" s="26"/>
      <c r="G13" s="26"/>
      <c r="H13" s="26"/>
      <c r="I13" s="26"/>
      <c r="J13" s="27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25"/>
      <c r="I18" s="26"/>
      <c r="J18" s="27"/>
    </row>
    <row r="19" spans="1:10" ht="27.75" customHeight="1" x14ac:dyDescent="0.15">
      <c r="A19" s="3" t="s">
        <v>22</v>
      </c>
      <c r="B19" s="25" t="s">
        <v>23</v>
      </c>
      <c r="C19" s="26"/>
      <c r="D19" s="27"/>
      <c r="E19" s="25" t="s">
        <v>23</v>
      </c>
      <c r="F19" s="26"/>
      <c r="G19" s="27"/>
      <c r="H19" s="25" t="s">
        <v>23</v>
      </c>
      <c r="I19" s="26"/>
      <c r="J19" s="27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+'[1]6'!$G$28</f>
        <v>1272</v>
      </c>
      <c r="C5" s="3">
        <f>+'[1]6'!$I$28</f>
        <v>88</v>
      </c>
      <c r="D5" s="4">
        <f>+B5/C5</f>
        <v>14.454545454545455</v>
      </c>
      <c r="E5" s="3">
        <f>+'[1]6'!$G$196</f>
        <v>1179</v>
      </c>
      <c r="F5" s="3">
        <f>+'[1]6'!$I$196</f>
        <v>80</v>
      </c>
      <c r="G5" s="4">
        <f>+E5/F5</f>
        <v>14.737500000000001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318</v>
      </c>
      <c r="C6" s="3">
        <f>+'[1]6'!$I$86</f>
        <v>18</v>
      </c>
      <c r="D6" s="4">
        <f t="shared" ref="D6:D12" si="1">+B6/C6</f>
        <v>17.666666666666668</v>
      </c>
      <c r="E6" s="3">
        <f>+'[1]6'!$G$254</f>
        <v>1148</v>
      </c>
      <c r="F6" s="3">
        <f>+'[1]6'!$I$254</f>
        <v>46</v>
      </c>
      <c r="G6" s="4">
        <f t="shared" ref="G6:G12" si="2">+E6/F6</f>
        <v>24.956521739130434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287</v>
      </c>
      <c r="C7" s="3">
        <f>+'[1]6'!$I$121</f>
        <v>39.5</v>
      </c>
      <c r="D7" s="4">
        <f t="shared" si="1"/>
        <v>7.2658227848101262</v>
      </c>
      <c r="E7" s="3">
        <f>+'[1]6'!$G$289</f>
        <v>243</v>
      </c>
      <c r="F7" s="3">
        <f>+'[1]6'!$I$289</f>
        <v>49.5</v>
      </c>
      <c r="G7" s="3">
        <f t="shared" si="2"/>
        <v>4.9090909090909092</v>
      </c>
      <c r="H7" s="3">
        <f>+'[1]6'!$G$457</f>
        <v>684</v>
      </c>
      <c r="I7" s="3">
        <f>+'[1]6'!$I$457</f>
        <v>53.5</v>
      </c>
      <c r="J7" s="4">
        <f>+H7/I7</f>
        <v>12.785046728971963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1877</v>
      </c>
      <c r="C12" s="3">
        <f>SUM(C5:C11)</f>
        <v>145.5</v>
      </c>
      <c r="D12" s="3">
        <f t="shared" si="1"/>
        <v>12.900343642611684</v>
      </c>
      <c r="E12" s="3">
        <f>SUM(E5:E11)</f>
        <v>2570</v>
      </c>
      <c r="F12" s="3">
        <f>SUM(F5:F11)</f>
        <v>175.5</v>
      </c>
      <c r="G12" s="4">
        <f t="shared" si="2"/>
        <v>14.643874643874645</v>
      </c>
      <c r="H12" s="3">
        <f>SUM(H5:H11)</f>
        <v>684</v>
      </c>
      <c r="I12" s="3">
        <f>SUM(I5:I11)</f>
        <v>53.5</v>
      </c>
      <c r="J12" s="4">
        <f>+H12/I12</f>
        <v>12.785046728971963</v>
      </c>
    </row>
    <row r="13" spans="1:10" ht="24" customHeight="1" x14ac:dyDescent="0.15">
      <c r="A13" s="3" t="s">
        <v>16</v>
      </c>
      <c r="B13" s="25">
        <f>B12+E12+H12</f>
        <v>5131</v>
      </c>
      <c r="C13" s="26"/>
      <c r="D13" s="26"/>
      <c r="E13" s="26"/>
      <c r="F13" s="26"/>
      <c r="G13" s="26"/>
      <c r="H13" s="26"/>
      <c r="I13" s="26"/>
      <c r="J13" s="27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25"/>
      <c r="I18" s="26"/>
      <c r="J18" s="27"/>
    </row>
    <row r="19" spans="1:10" ht="27.75" customHeight="1" x14ac:dyDescent="0.15">
      <c r="A19" s="3" t="s">
        <v>22</v>
      </c>
      <c r="B19" s="25" t="s">
        <v>23</v>
      </c>
      <c r="C19" s="26"/>
      <c r="D19" s="27"/>
      <c r="E19" s="25" t="s">
        <v>23</v>
      </c>
      <c r="F19" s="26"/>
      <c r="G19" s="27"/>
      <c r="H19" s="25" t="s">
        <v>23</v>
      </c>
      <c r="I19" s="26"/>
      <c r="J19" s="27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3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788</v>
      </c>
      <c r="C5" s="3">
        <f>+'[1]7'!$I$28</f>
        <v>44</v>
      </c>
      <c r="D5" s="4">
        <f>+B5/C5</f>
        <v>17.90909090909091</v>
      </c>
      <c r="E5" s="3">
        <f>+'[1]7'!$G$196</f>
        <v>684</v>
      </c>
      <c r="F5" s="3">
        <f>+'[1]7'!$I$196</f>
        <v>42</v>
      </c>
      <c r="G5" s="4">
        <f>+E5/F5</f>
        <v>16.285714285714285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641</v>
      </c>
      <c r="C6" s="3">
        <f>+'[1]7'!$I$86</f>
        <v>28</v>
      </c>
      <c r="D6" s="4">
        <f t="shared" ref="D6:D12" si="1">+B6/C6</f>
        <v>22.892857142857142</v>
      </c>
      <c r="E6" s="3">
        <f>+'[1]7'!$G$254</f>
        <v>167</v>
      </c>
      <c r="F6" s="3">
        <f>+'[1]7'!$I$254</f>
        <v>8</v>
      </c>
      <c r="G6" s="4">
        <f t="shared" ref="G6:G12" si="2">+E6/F6</f>
        <v>20.875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671</v>
      </c>
      <c r="C7" s="3">
        <f>+'[1]7'!$I$121</f>
        <v>57</v>
      </c>
      <c r="D7" s="4">
        <f t="shared" si="1"/>
        <v>11.771929824561404</v>
      </c>
      <c r="E7" s="3">
        <f>+'[1]7'!$G$289</f>
        <v>686</v>
      </c>
      <c r="F7" s="3">
        <f>+'[1]7'!$I$289</f>
        <v>87.5</v>
      </c>
      <c r="G7" s="3">
        <f t="shared" si="2"/>
        <v>7.84</v>
      </c>
      <c r="H7" s="3">
        <f>+'[1]7'!$G$457</f>
        <v>911</v>
      </c>
      <c r="I7" s="3">
        <f>+'[1]7'!$I$457</f>
        <v>78</v>
      </c>
      <c r="J7" s="4">
        <f>+H7/I7</f>
        <v>11.679487179487179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+'[1]7'!$G$160</f>
        <v>84</v>
      </c>
      <c r="C10" s="3">
        <f>+'[1]7'!$I$160</f>
        <v>32</v>
      </c>
      <c r="D10" s="4">
        <f t="shared" si="1"/>
        <v>2.625</v>
      </c>
      <c r="E10" s="3">
        <f>+'[1]7'!$G$328</f>
        <v>151</v>
      </c>
      <c r="F10" s="3">
        <f>+'[1]7'!$I$328</f>
        <v>47.5</v>
      </c>
      <c r="G10" s="4">
        <f t="shared" si="2"/>
        <v>3.1789473684210527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2184</v>
      </c>
      <c r="C12" s="3">
        <f>SUM(C5:C11)</f>
        <v>161</v>
      </c>
      <c r="D12" s="3">
        <f t="shared" si="1"/>
        <v>13.565217391304348</v>
      </c>
      <c r="E12" s="3">
        <f>SUM(E5:E11)</f>
        <v>1688</v>
      </c>
      <c r="F12" s="3">
        <f>SUM(F5:F11)</f>
        <v>185</v>
      </c>
      <c r="G12" s="4">
        <f t="shared" si="2"/>
        <v>9.1243243243243235</v>
      </c>
      <c r="H12" s="3">
        <f>SUM(H5:H11)</f>
        <v>911</v>
      </c>
      <c r="I12" s="3">
        <f>SUM(I5:I11)</f>
        <v>78</v>
      </c>
      <c r="J12" s="4">
        <f>+H12/I12</f>
        <v>11.679487179487179</v>
      </c>
    </row>
    <row r="13" spans="1:10" ht="24" customHeight="1" x14ac:dyDescent="0.15">
      <c r="A13" s="3" t="s">
        <v>16</v>
      </c>
      <c r="B13" s="25">
        <f>B12+E12+H12</f>
        <v>4783</v>
      </c>
      <c r="C13" s="26"/>
      <c r="D13" s="26"/>
      <c r="E13" s="26"/>
      <c r="F13" s="26"/>
      <c r="G13" s="26"/>
      <c r="H13" s="26"/>
      <c r="I13" s="26"/>
      <c r="J13" s="27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25"/>
      <c r="I18" s="26"/>
      <c r="J18" s="27"/>
    </row>
    <row r="19" spans="1:10" ht="27.75" customHeight="1" x14ac:dyDescent="0.15">
      <c r="A19" s="3" t="s">
        <v>22</v>
      </c>
      <c r="B19" s="25" t="s">
        <v>23</v>
      </c>
      <c r="C19" s="26"/>
      <c r="D19" s="27"/>
      <c r="E19" s="25" t="s">
        <v>23</v>
      </c>
      <c r="F19" s="26"/>
      <c r="G19" s="27"/>
      <c r="H19" s="25" t="s">
        <v>23</v>
      </c>
      <c r="I19" s="26"/>
      <c r="J19" s="27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5" sqref="L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27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5">
        <f>B12+E12+H12</f>
        <v>0</v>
      </c>
      <c r="C13" s="26"/>
      <c r="D13" s="26"/>
      <c r="E13" s="26"/>
      <c r="F13" s="26"/>
      <c r="G13" s="26"/>
      <c r="H13" s="26"/>
      <c r="I13" s="26"/>
      <c r="J13" s="27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25"/>
      <c r="I18" s="26"/>
      <c r="J18" s="27"/>
    </row>
    <row r="19" spans="1:10" ht="27.75" customHeight="1" x14ac:dyDescent="0.15">
      <c r="A19" s="3" t="s">
        <v>22</v>
      </c>
      <c r="B19" s="25" t="s">
        <v>23</v>
      </c>
      <c r="C19" s="26"/>
      <c r="D19" s="27"/>
      <c r="E19" s="25" t="s">
        <v>23</v>
      </c>
      <c r="F19" s="26"/>
      <c r="G19" s="27"/>
      <c r="H19" s="25" t="s">
        <v>23</v>
      </c>
      <c r="I19" s="26"/>
      <c r="J19" s="27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12-3</vt:lpstr>
      <vt:lpstr>12-4</vt:lpstr>
      <vt:lpstr>12-5</vt:lpstr>
      <vt:lpstr>12-6</vt:lpstr>
      <vt:lpstr>12-7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2016-12-08T02:34:43Z</dcterms:modified>
</cp:coreProperties>
</file>