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4"/>
  </bookViews>
  <sheets>
    <sheet name="10" sheetId="174" r:id="rId1"/>
    <sheet name="11" sheetId="175" r:id="rId2"/>
    <sheet name="12" sheetId="176" r:id="rId3"/>
    <sheet name="13" sheetId="177" r:id="rId4"/>
    <sheet name="14" sheetId="178" r:id="rId5"/>
    <sheet name="样本" sheetId="173" r:id="rId6"/>
    <sheet name="Sheet3" sheetId="158" r:id="rId7"/>
  </sheets>
  <calcPr calcId="124519"/>
</workbook>
</file>

<file path=xl/calcChain.xml><?xml version="1.0" encoding="utf-8"?>
<calcChain xmlns="http://schemas.openxmlformats.org/spreadsheetml/2006/main">
  <c r="X51" i="178"/>
  <c r="Z48"/>
  <c r="W27"/>
  <c r="X23"/>
  <c r="Y20"/>
  <c r="W20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M45" s="1" a="1"/>
  <c r="AM45" s="1"/>
  <c r="AC44"/>
  <c r="B44"/>
  <c r="AC43"/>
  <c r="B43"/>
  <c r="AD43" s="1"/>
  <c r="AF43" s="1" a="1"/>
  <c r="AF43" s="1"/>
  <c r="AC42"/>
  <c r="B42"/>
  <c r="AC41"/>
  <c r="B41"/>
  <c r="AM41" s="1" a="1"/>
  <c r="AM41" s="1"/>
  <c r="AC40"/>
  <c r="B40"/>
  <c r="AC39"/>
  <c r="B39"/>
  <c r="AD39" s="1"/>
  <c r="AF39" s="1" a="1"/>
  <c r="AF39" s="1"/>
  <c r="AC38"/>
  <c r="B38"/>
  <c r="AC37"/>
  <c r="B37"/>
  <c r="AD37" s="1"/>
  <c r="AF37" s="1" a="1"/>
  <c r="AF37" s="1"/>
  <c r="AC36"/>
  <c r="B36"/>
  <c r="AM36" s="1" a="1"/>
  <c r="AM36" s="1"/>
  <c r="AC35"/>
  <c r="B35"/>
  <c r="AM35" s="1" a="1"/>
  <c r="AM35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C32"/>
  <c r="B32"/>
  <c r="AM32" s="1" a="1"/>
  <c r="AM32" s="1"/>
  <c r="AC31"/>
  <c r="B31"/>
  <c r="AD31" s="1"/>
  <c r="AF31" s="1" a="1"/>
  <c r="AF31" s="1"/>
  <c r="AC30"/>
  <c r="B30"/>
  <c r="AM30" s="1" a="1"/>
  <c r="AM30" s="1"/>
  <c r="AC29"/>
  <c r="B29"/>
  <c r="AD29" s="1"/>
  <c r="AF29" s="1" a="1"/>
  <c r="AF29" s="1"/>
  <c r="AC28"/>
  <c r="B28"/>
  <c r="AM28" s="1" a="1"/>
  <c r="AM28" s="1"/>
  <c r="AC27"/>
  <c r="B27"/>
  <c r="AD27" s="1"/>
  <c r="AF27" s="1" a="1"/>
  <c r="AF27" s="1"/>
  <c r="AC26"/>
  <c r="B26"/>
  <c r="AM26" s="1" a="1"/>
  <c r="AM26" s="1"/>
  <c r="AC25"/>
  <c r="B25"/>
  <c r="AD25" s="1"/>
  <c r="AF25" s="1" a="1"/>
  <c r="AF25" s="1"/>
  <c r="AC24"/>
  <c r="B24"/>
  <c r="AM24" s="1" a="1"/>
  <c r="AM24" s="1"/>
  <c r="AC23"/>
  <c r="B23"/>
  <c r="AM23" s="1" a="1"/>
  <c r="AM23" s="1"/>
  <c r="AC22"/>
  <c r="B22"/>
  <c r="AC21"/>
  <c r="B21"/>
  <c r="AD21" s="1"/>
  <c r="AF21" s="1" a="1"/>
  <c r="AF21" s="1"/>
  <c r="AC20"/>
  <c r="B20"/>
  <c r="AC19"/>
  <c r="B19"/>
  <c r="AM19" s="1" a="1"/>
  <c r="AM19" s="1"/>
  <c r="AC18"/>
  <c r="B18"/>
  <c r="AC17"/>
  <c r="B17"/>
  <c r="AD17" s="1"/>
  <c r="AF17" s="1" a="1"/>
  <c r="AF17" s="1"/>
  <c r="AC16"/>
  <c r="B16"/>
  <c r="AC15"/>
  <c r="B15"/>
  <c r="AM15" s="1" a="1"/>
  <c r="AM15" s="1"/>
  <c r="AC14"/>
  <c r="B14"/>
  <c r="AD14" s="1"/>
  <c r="AF14" s="1" a="1"/>
  <c r="AF14" s="1"/>
  <c r="AC13"/>
  <c r="B13"/>
  <c r="AM13" s="1" a="1"/>
  <c r="AM13" s="1"/>
  <c r="AC12"/>
  <c r="B12"/>
  <c r="AD12" s="1"/>
  <c r="AF12" s="1" a="1"/>
  <c r="AF12" s="1"/>
  <c r="AC11"/>
  <c r="B11"/>
  <c r="AM11" s="1" a="1"/>
  <c r="AM11" s="1"/>
  <c r="AC10"/>
  <c r="B10"/>
  <c r="AD10" s="1"/>
  <c r="AF10" s="1" a="1"/>
  <c r="AF10" s="1"/>
  <c r="AC9"/>
  <c r="B9"/>
  <c r="AM9" s="1" a="1"/>
  <c r="AM9" s="1"/>
  <c r="AC8"/>
  <c r="B8"/>
  <c r="AD8" s="1"/>
  <c r="AF8" s="1" a="1"/>
  <c r="AF8" s="1"/>
  <c r="AC7"/>
  <c r="B7"/>
  <c r="B34" s="1"/>
  <c r="X52" i="177"/>
  <c r="X51"/>
  <c r="Z47"/>
  <c r="X47"/>
  <c r="X24"/>
  <c r="X1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D45" s="1"/>
  <c r="AF45" s="1" a="1"/>
  <c r="AF45" s="1"/>
  <c r="AC44"/>
  <c r="B44"/>
  <c r="AC43"/>
  <c r="B43"/>
  <c r="AL43" s="1" a="1"/>
  <c r="AL43" s="1"/>
  <c r="AC42"/>
  <c r="B42"/>
  <c r="AC41"/>
  <c r="B41"/>
  <c r="AD41" s="1"/>
  <c r="AF41" s="1" a="1"/>
  <c r="AF41" s="1"/>
  <c r="AC40"/>
  <c r="B40"/>
  <c r="AC39"/>
  <c r="B39"/>
  <c r="AL39" s="1" a="1"/>
  <c r="AL39" s="1"/>
  <c r="AC38"/>
  <c r="B38"/>
  <c r="AJ38" s="1" a="1"/>
  <c r="AJ38" s="1"/>
  <c r="AC37"/>
  <c r="B37"/>
  <c r="AC36"/>
  <c r="B36"/>
  <c r="AK36" s="1" a="1"/>
  <c r="AK36" s="1"/>
  <c r="AC35"/>
  <c r="B35"/>
  <c r="B62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C32"/>
  <c r="B32"/>
  <c r="AD32" s="1"/>
  <c r="AF32" s="1" a="1"/>
  <c r="AF32" s="1"/>
  <c r="AC31"/>
  <c r="B31"/>
  <c r="AD31" s="1"/>
  <c r="AF31" s="1" a="1"/>
  <c r="AF31" s="1"/>
  <c r="AC30"/>
  <c r="B30"/>
  <c r="AD30" s="1"/>
  <c r="AF30" s="1" a="1"/>
  <c r="AF30" s="1"/>
  <c r="AC29"/>
  <c r="B29"/>
  <c r="AD29" s="1"/>
  <c r="AF29" s="1" a="1"/>
  <c r="AF29" s="1"/>
  <c r="AC28"/>
  <c r="B28"/>
  <c r="AD28" s="1"/>
  <c r="AF28" s="1" a="1"/>
  <c r="AF28" s="1"/>
  <c r="AC27"/>
  <c r="B27"/>
  <c r="AD27" s="1"/>
  <c r="AF27" s="1" a="1"/>
  <c r="AF27" s="1"/>
  <c r="AC26"/>
  <c r="B26"/>
  <c r="AD26" s="1"/>
  <c r="AF26" s="1" a="1"/>
  <c r="AF26" s="1"/>
  <c r="AC25"/>
  <c r="B25"/>
  <c r="AD25" s="1"/>
  <c r="AF25" s="1" a="1"/>
  <c r="AF25" s="1"/>
  <c r="AC24"/>
  <c r="B24"/>
  <c r="AD24" s="1"/>
  <c r="AF24" s="1" a="1"/>
  <c r="AF24" s="1"/>
  <c r="AC23"/>
  <c r="B23"/>
  <c r="AD23" s="1"/>
  <c r="AF23" s="1" a="1"/>
  <c r="AF23" s="1"/>
  <c r="AC22"/>
  <c r="B22"/>
  <c r="AD22" s="1"/>
  <c r="AF22" s="1" a="1"/>
  <c r="AF22" s="1"/>
  <c r="AC21"/>
  <c r="B21"/>
  <c r="AD21" s="1"/>
  <c r="AF21" s="1" a="1"/>
  <c r="AF21" s="1"/>
  <c r="AC20"/>
  <c r="B20"/>
  <c r="AD20" s="1"/>
  <c r="AF20" s="1" a="1"/>
  <c r="AF20" s="1"/>
  <c r="AC19"/>
  <c r="B19"/>
  <c r="AD19" s="1"/>
  <c r="AF19" s="1" a="1"/>
  <c r="AF19" s="1"/>
  <c r="AC18"/>
  <c r="B18"/>
  <c r="AD18" s="1"/>
  <c r="AF18" s="1" a="1"/>
  <c r="AF18" s="1"/>
  <c r="AC17"/>
  <c r="B17"/>
  <c r="AD17" s="1"/>
  <c r="AF17" s="1" a="1"/>
  <c r="AF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M9" s="1" a="1"/>
  <c r="AM9" s="1"/>
  <c r="AC8"/>
  <c r="B8"/>
  <c r="AD8" s="1"/>
  <c r="AF8" s="1" a="1"/>
  <c r="AF8" s="1"/>
  <c r="AC7"/>
  <c r="B7"/>
  <c r="X35" i="176"/>
  <c r="AE35" i="178" l="1" a="1"/>
  <c r="AE35" s="1"/>
  <c r="AH35" a="1"/>
  <c r="AH35" s="1"/>
  <c r="AJ35" a="1"/>
  <c r="AJ35" s="1"/>
  <c r="AL35" a="1"/>
  <c r="AL35" s="1"/>
  <c r="AE37" a="1"/>
  <c r="AE37" s="1"/>
  <c r="AH37" a="1"/>
  <c r="AH37" s="1"/>
  <c r="AJ37" a="1"/>
  <c r="AJ37" s="1"/>
  <c r="AL37" a="1"/>
  <c r="AL37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G35" a="1"/>
  <c r="AG35" s="1"/>
  <c r="AI35" a="1"/>
  <c r="AI35" s="1"/>
  <c r="AK35" a="1"/>
  <c r="AK35" s="1"/>
  <c r="AG37" a="1"/>
  <c r="AG37" s="1"/>
  <c r="AI37" a="1"/>
  <c r="AI37" s="1"/>
  <c r="AK37" a="1"/>
  <c r="AK37" s="1"/>
  <c r="AM37" a="1"/>
  <c r="AM37" s="1"/>
  <c r="AG39" a="1"/>
  <c r="AG39" s="1"/>
  <c r="AI39" a="1"/>
  <c r="AI39" s="1"/>
  <c r="AK39" a="1"/>
  <c r="AK39" s="1"/>
  <c r="AM39" a="1"/>
  <c r="AM39" s="1"/>
  <c r="AG41" a="1"/>
  <c r="AG41" s="1"/>
  <c r="AI41" a="1"/>
  <c r="AI41" s="1"/>
  <c r="AK41" a="1"/>
  <c r="AK41" s="1"/>
  <c r="AG43" a="1"/>
  <c r="AG43" s="1"/>
  <c r="AI43" a="1"/>
  <c r="AI43" s="1"/>
  <c r="AK43" a="1"/>
  <c r="AK43" s="1"/>
  <c r="AM43" a="1"/>
  <c r="AM43" s="1"/>
  <c r="AG45" a="1"/>
  <c r="AG45" s="1"/>
  <c r="AI45" a="1"/>
  <c r="AI45" s="1"/>
  <c r="AK45" a="1"/>
  <c r="AK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E8" a="1"/>
  <c r="AE8" s="1"/>
  <c r="AH8" a="1"/>
  <c r="AH8" s="1"/>
  <c r="AJ8" a="1"/>
  <c r="AJ8" s="1"/>
  <c r="AL8" a="1"/>
  <c r="AL8" s="1"/>
  <c r="AE10" a="1"/>
  <c r="AE10" s="1"/>
  <c r="AH10" a="1"/>
  <c r="AH10" s="1"/>
  <c r="AJ10" a="1"/>
  <c r="AJ10" s="1"/>
  <c r="AL10" a="1"/>
  <c r="AL10" s="1"/>
  <c r="AE12" a="1"/>
  <c r="AE12" s="1"/>
  <c r="AH12" a="1"/>
  <c r="AH12" s="1"/>
  <c r="AJ12" a="1"/>
  <c r="AJ12" s="1"/>
  <c r="AL12" a="1"/>
  <c r="AL12" s="1"/>
  <c r="AE14" a="1"/>
  <c r="AE14" s="1"/>
  <c r="AH14" a="1"/>
  <c r="AH14" s="1"/>
  <c r="AJ14" a="1"/>
  <c r="AJ14" s="1"/>
  <c r="AL14" a="1"/>
  <c r="AL14" s="1"/>
  <c r="AE17" a="1"/>
  <c r="AE17" s="1"/>
  <c r="AH17" a="1"/>
  <c r="AH17" s="1"/>
  <c r="AJ17" a="1"/>
  <c r="AJ17" s="1"/>
  <c r="AL17" a="1"/>
  <c r="AL17" s="1"/>
  <c r="AE19" a="1"/>
  <c r="AE19" s="1"/>
  <c r="AH19" a="1"/>
  <c r="AH19" s="1"/>
  <c r="AJ19" a="1"/>
  <c r="AJ19" s="1"/>
  <c r="AL19" a="1"/>
  <c r="AL19" s="1"/>
  <c r="AE21" a="1"/>
  <c r="AE21" s="1"/>
  <c r="AH21" a="1"/>
  <c r="AH21" s="1"/>
  <c r="AJ21" a="1"/>
  <c r="AJ21" s="1"/>
  <c r="AL21" a="1"/>
  <c r="AL21" s="1"/>
  <c r="AE23" a="1"/>
  <c r="AE23" s="1"/>
  <c r="AH23" a="1"/>
  <c r="AH23" s="1"/>
  <c r="AJ23" a="1"/>
  <c r="AJ23" s="1"/>
  <c r="AL23" a="1"/>
  <c r="AL23" s="1"/>
  <c r="AE25" a="1"/>
  <c r="AE25" s="1"/>
  <c r="AH25" a="1"/>
  <c r="AH25" s="1"/>
  <c r="AJ25" a="1"/>
  <c r="AJ25" s="1"/>
  <c r="AL25" a="1"/>
  <c r="AL25" s="1"/>
  <c r="AE27" a="1"/>
  <c r="AE27" s="1"/>
  <c r="AH27" a="1"/>
  <c r="AH27" s="1"/>
  <c r="AJ27" a="1"/>
  <c r="AJ27" s="1"/>
  <c r="AL27" a="1"/>
  <c r="AL27" s="1"/>
  <c r="AE29" a="1"/>
  <c r="AE29" s="1"/>
  <c r="AH29" a="1"/>
  <c r="AH29" s="1"/>
  <c r="AJ29" a="1"/>
  <c r="AJ29" s="1"/>
  <c r="AL29" a="1"/>
  <c r="AL29" s="1"/>
  <c r="AE31" a="1"/>
  <c r="AE31" s="1"/>
  <c r="AH31" a="1"/>
  <c r="AH31" s="1"/>
  <c r="AJ31" a="1"/>
  <c r="AJ31" s="1"/>
  <c r="AL31" a="1"/>
  <c r="AL31" s="1"/>
  <c r="AD33"/>
  <c r="AF33" s="1" a="1"/>
  <c r="AF33" s="1"/>
  <c r="AE33" a="1"/>
  <c r="AE33" s="1"/>
  <c r="AH33" a="1"/>
  <c r="AH33" s="1"/>
  <c r="AJ33" a="1"/>
  <c r="AJ33" s="1"/>
  <c r="AL33" a="1"/>
  <c r="AL33" s="1"/>
  <c r="AG8" a="1"/>
  <c r="AG8" s="1"/>
  <c r="AI8" a="1"/>
  <c r="AI8" s="1"/>
  <c r="AK8" a="1"/>
  <c r="AK8" s="1"/>
  <c r="AM8" a="1"/>
  <c r="AM8" s="1"/>
  <c r="AG10" a="1"/>
  <c r="AG10" s="1"/>
  <c r="AI10" a="1"/>
  <c r="AI10" s="1"/>
  <c r="AK10" a="1"/>
  <c r="AK10" s="1"/>
  <c r="AM10" a="1"/>
  <c r="AM10" s="1"/>
  <c r="AG12" a="1"/>
  <c r="AG12" s="1"/>
  <c r="AI12" a="1"/>
  <c r="AI12" s="1"/>
  <c r="AK12" a="1"/>
  <c r="AK12" s="1"/>
  <c r="AM12" a="1"/>
  <c r="AM12" s="1"/>
  <c r="AG14" a="1"/>
  <c r="AG14" s="1"/>
  <c r="AI14" a="1"/>
  <c r="AI14" s="1"/>
  <c r="AK14" a="1"/>
  <c r="AK14" s="1"/>
  <c r="AM14" a="1"/>
  <c r="AM14" s="1"/>
  <c r="AG17" a="1"/>
  <c r="AG17" s="1"/>
  <c r="AI17" a="1"/>
  <c r="AI17" s="1"/>
  <c r="AK17" a="1"/>
  <c r="AK17" s="1"/>
  <c r="AM17" a="1"/>
  <c r="AM17" s="1"/>
  <c r="AG19" a="1"/>
  <c r="AG19" s="1"/>
  <c r="AI19" a="1"/>
  <c r="AI19" s="1"/>
  <c r="AK19" a="1"/>
  <c r="AK19" s="1"/>
  <c r="AG21" a="1"/>
  <c r="AG21" s="1"/>
  <c r="AI21" a="1"/>
  <c r="AI21" s="1"/>
  <c r="AK21" a="1"/>
  <c r="AK21" s="1"/>
  <c r="AM21" a="1"/>
  <c r="AM21" s="1"/>
  <c r="AG23" a="1"/>
  <c r="AG23" s="1"/>
  <c r="AI23" a="1"/>
  <c r="AI23" s="1"/>
  <c r="AK23" a="1"/>
  <c r="AK23" s="1"/>
  <c r="AG25" a="1"/>
  <c r="AG25" s="1"/>
  <c r="AI25" a="1"/>
  <c r="AI25" s="1"/>
  <c r="AK25" a="1"/>
  <c r="AK25" s="1"/>
  <c r="AM25" a="1"/>
  <c r="AM25" s="1"/>
  <c r="AG27" a="1"/>
  <c r="AG27" s="1"/>
  <c r="AI27" a="1"/>
  <c r="AI27" s="1"/>
  <c r="AK27" a="1"/>
  <c r="AK27" s="1"/>
  <c r="AM27" a="1"/>
  <c r="AM27" s="1"/>
  <c r="AG29" a="1"/>
  <c r="AG29" s="1"/>
  <c r="AI29" a="1"/>
  <c r="AI29" s="1"/>
  <c r="AK29" a="1"/>
  <c r="AK29" s="1"/>
  <c r="AM29" a="1"/>
  <c r="AM29" s="1"/>
  <c r="AG31" a="1"/>
  <c r="AG31" s="1"/>
  <c r="AI31" a="1"/>
  <c r="AI31" s="1"/>
  <c r="AK31" a="1"/>
  <c r="AK31" s="1"/>
  <c r="AM31" a="1"/>
  <c r="AM31" s="1"/>
  <c r="AG33" a="1"/>
  <c r="AG33" s="1"/>
  <c r="AI33" a="1"/>
  <c r="AI33" s="1"/>
  <c r="AK33" a="1"/>
  <c r="AK33" s="1"/>
  <c r="AM33" a="1"/>
  <c r="AM33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D9"/>
  <c r="AF9" s="1" a="1"/>
  <c r="AF9" s="1"/>
  <c r="AD11"/>
  <c r="AF11" s="1" a="1"/>
  <c r="AF11" s="1"/>
  <c r="AD13"/>
  <c r="AF13" s="1" a="1"/>
  <c r="AF13" s="1"/>
  <c r="AD15"/>
  <c r="AF15" s="1" a="1"/>
  <c r="AF15" s="1"/>
  <c r="AJ15" a="1"/>
  <c r="AJ15" s="1"/>
  <c r="AL15" a="1"/>
  <c r="AL15" s="1"/>
  <c r="AD16"/>
  <c r="AF16" s="1" a="1"/>
  <c r="AF16" s="1"/>
  <c r="AD20"/>
  <c r="AF20" s="1" a="1"/>
  <c r="AF20" s="1"/>
  <c r="AH34" a="1"/>
  <c r="AH34" s="1"/>
  <c r="AG34" a="1"/>
  <c r="AG34" s="1"/>
  <c r="AK34" a="1"/>
  <c r="AK34" s="1"/>
  <c r="AL34" a="1"/>
  <c r="AL34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K15" a="1"/>
  <c r="AK15" s="1"/>
  <c r="AD18"/>
  <c r="AF18" s="1" a="1"/>
  <c r="AF18" s="1"/>
  <c r="AD19"/>
  <c r="AF19" s="1" a="1"/>
  <c r="AF19" s="1"/>
  <c r="AD22"/>
  <c r="AF22" s="1" a="1"/>
  <c r="AF22" s="1"/>
  <c r="AD23"/>
  <c r="AF23" s="1" a="1"/>
  <c r="AF23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4"/>
  <c r="AF24" s="1" a="1"/>
  <c r="AF24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5"/>
  <c r="AF45" s="1" a="1"/>
  <c r="AF45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I36" i="177" a="1"/>
  <c r="AI36" s="1"/>
  <c r="AM36" a="1"/>
  <c r="AM36" s="1"/>
  <c r="AI38" a="1"/>
  <c r="AI38" s="1"/>
  <c r="AG36" a="1"/>
  <c r="AG36" s="1"/>
  <c r="AG38" a="1"/>
  <c r="AG38" s="1"/>
  <c r="AD36"/>
  <c r="AF36" s="1" a="1"/>
  <c r="AF36" s="1"/>
  <c r="AE36" a="1"/>
  <c r="AE36" s="1"/>
  <c r="AH36" a="1"/>
  <c r="AH36" s="1"/>
  <c r="AJ36" a="1"/>
  <c r="AJ36" s="1"/>
  <c r="AL36" a="1"/>
  <c r="AL36" s="1"/>
  <c r="AD37"/>
  <c r="AF37" s="1" a="1"/>
  <c r="AF37" s="1"/>
  <c r="AE38" a="1"/>
  <c r="AE38" s="1"/>
  <c r="AH38" a="1"/>
  <c r="AH38" s="1"/>
  <c r="AG39" a="1"/>
  <c r="AG39" s="1"/>
  <c r="AI39" a="1"/>
  <c r="AI39" s="1"/>
  <c r="AK39" a="1"/>
  <c r="AK39" s="1"/>
  <c r="AM39" a="1"/>
  <c r="AM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M43" a="1"/>
  <c r="AM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G61" a="1"/>
  <c r="AG61" s="1"/>
  <c r="AE39" a="1"/>
  <c r="AE39" s="1"/>
  <c r="AH39" a="1"/>
  <c r="AH39" s="1"/>
  <c r="AJ39" a="1"/>
  <c r="AJ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E8" a="1"/>
  <c r="AE8" s="1"/>
  <c r="AE10" a="1"/>
  <c r="AE10" s="1"/>
  <c r="AH10" a="1"/>
  <c r="AH10" s="1"/>
  <c r="AJ10" a="1"/>
  <c r="AJ10" s="1"/>
  <c r="AL10" a="1"/>
  <c r="AL10" s="1"/>
  <c r="AE12" a="1"/>
  <c r="AE12" s="1"/>
  <c r="AH12" a="1"/>
  <c r="AH12" s="1"/>
  <c r="AJ12" a="1"/>
  <c r="AJ12" s="1"/>
  <c r="AL12" a="1"/>
  <c r="AL12" s="1"/>
  <c r="AE14" a="1"/>
  <c r="AE14" s="1"/>
  <c r="AH14" a="1"/>
  <c r="AH14" s="1"/>
  <c r="AJ14" a="1"/>
  <c r="AJ14" s="1"/>
  <c r="AL14" a="1"/>
  <c r="AL14" s="1"/>
  <c r="AE16" a="1"/>
  <c r="AE16" s="1"/>
  <c r="AH16" a="1"/>
  <c r="AH16" s="1"/>
  <c r="AJ16" a="1"/>
  <c r="AJ16" s="1"/>
  <c r="AL16" a="1"/>
  <c r="AL16" s="1"/>
  <c r="AE18" a="1"/>
  <c r="AE18" s="1"/>
  <c r="AH18" a="1"/>
  <c r="AH18" s="1"/>
  <c r="AJ18" a="1"/>
  <c r="AJ18" s="1"/>
  <c r="AL18" a="1"/>
  <c r="AL18" s="1"/>
  <c r="AE20" a="1"/>
  <c r="AE20" s="1"/>
  <c r="AH20" a="1"/>
  <c r="AH20" s="1"/>
  <c r="AJ20" a="1"/>
  <c r="AJ20" s="1"/>
  <c r="AL20" a="1"/>
  <c r="AL20" s="1"/>
  <c r="AE22" a="1"/>
  <c r="AE22" s="1"/>
  <c r="AH22" a="1"/>
  <c r="AH22" s="1"/>
  <c r="AJ22" a="1"/>
  <c r="AJ22" s="1"/>
  <c r="AL22" a="1"/>
  <c r="AL22" s="1"/>
  <c r="AE24" a="1"/>
  <c r="AE24" s="1"/>
  <c r="AH24" a="1"/>
  <c r="AH24" s="1"/>
  <c r="AJ24" a="1"/>
  <c r="AJ24" s="1"/>
  <c r="AL24" a="1"/>
  <c r="AL24" s="1"/>
  <c r="AE26" a="1"/>
  <c r="AE26" s="1"/>
  <c r="AH26" a="1"/>
  <c r="AH26" s="1"/>
  <c r="AJ26" a="1"/>
  <c r="AJ26" s="1"/>
  <c r="AL26" a="1"/>
  <c r="AL26" s="1"/>
  <c r="AE28" a="1"/>
  <c r="AE28" s="1"/>
  <c r="AH28" a="1"/>
  <c r="AH28" s="1"/>
  <c r="AJ28" a="1"/>
  <c r="AJ28" s="1"/>
  <c r="AL28" a="1"/>
  <c r="AL28" s="1"/>
  <c r="AE30" a="1"/>
  <c r="AE30" s="1"/>
  <c r="AH30" a="1"/>
  <c r="AH30" s="1"/>
  <c r="AJ30" a="1"/>
  <c r="AJ30" s="1"/>
  <c r="AL30" a="1"/>
  <c r="AL30" s="1"/>
  <c r="AE32" a="1"/>
  <c r="AE32" s="1"/>
  <c r="AH32" a="1"/>
  <c r="AH32" s="1"/>
  <c r="AJ32" a="1"/>
  <c r="AJ32" s="1"/>
  <c r="AL32" a="1"/>
  <c r="AL32" s="1"/>
  <c r="AH8" a="1"/>
  <c r="AH8" s="1"/>
  <c r="AJ8" a="1"/>
  <c r="AJ8" s="1"/>
  <c r="AL8" a="1"/>
  <c r="AL8" s="1"/>
  <c r="AG8" a="1"/>
  <c r="AG8" s="1"/>
  <c r="AI8" a="1"/>
  <c r="AI8" s="1"/>
  <c r="AK8" a="1"/>
  <c r="AK8" s="1"/>
  <c r="AM8" a="1"/>
  <c r="AM8" s="1"/>
  <c r="AG10" a="1"/>
  <c r="AG10" s="1"/>
  <c r="AI10" a="1"/>
  <c r="AI10" s="1"/>
  <c r="AK10" a="1"/>
  <c r="AK10" s="1"/>
  <c r="AM10" a="1"/>
  <c r="AM10" s="1"/>
  <c r="AG12" a="1"/>
  <c r="AG12" s="1"/>
  <c r="AI12" a="1"/>
  <c r="AI12" s="1"/>
  <c r="AK12" a="1"/>
  <c r="AK12" s="1"/>
  <c r="AM12" a="1"/>
  <c r="AM12" s="1"/>
  <c r="AG14" a="1"/>
  <c r="AG14" s="1"/>
  <c r="AI14" a="1"/>
  <c r="AI14" s="1"/>
  <c r="AK14" a="1"/>
  <c r="AK14" s="1"/>
  <c r="AM14" a="1"/>
  <c r="AM14" s="1"/>
  <c r="AG16" a="1"/>
  <c r="AG16" s="1"/>
  <c r="AI16" a="1"/>
  <c r="AI16" s="1"/>
  <c r="AK16" a="1"/>
  <c r="AK16" s="1"/>
  <c r="AM16" a="1"/>
  <c r="AM16" s="1"/>
  <c r="AG18" a="1"/>
  <c r="AG18" s="1"/>
  <c r="AI18" a="1"/>
  <c r="AI18" s="1"/>
  <c r="AK18" a="1"/>
  <c r="AK18" s="1"/>
  <c r="AM18" a="1"/>
  <c r="AM18" s="1"/>
  <c r="AG20" a="1"/>
  <c r="AG20" s="1"/>
  <c r="AI20" a="1"/>
  <c r="AI20" s="1"/>
  <c r="AK20" a="1"/>
  <c r="AK20" s="1"/>
  <c r="AM20" a="1"/>
  <c r="AM20" s="1"/>
  <c r="AG22" a="1"/>
  <c r="AG22" s="1"/>
  <c r="AI22" a="1"/>
  <c r="AI22" s="1"/>
  <c r="AK22" a="1"/>
  <c r="AK22" s="1"/>
  <c r="AM22" a="1"/>
  <c r="AM22" s="1"/>
  <c r="AG24" a="1"/>
  <c r="AG24" s="1"/>
  <c r="AI24" a="1"/>
  <c r="AI24" s="1"/>
  <c r="AK24" a="1"/>
  <c r="AK24" s="1"/>
  <c r="AM24" a="1"/>
  <c r="AM24" s="1"/>
  <c r="AG26" a="1"/>
  <c r="AG26" s="1"/>
  <c r="AI26" a="1"/>
  <c r="AI26" s="1"/>
  <c r="AK26" a="1"/>
  <c r="AK26" s="1"/>
  <c r="AM26" a="1"/>
  <c r="AM26" s="1"/>
  <c r="AG28" a="1"/>
  <c r="AG28" s="1"/>
  <c r="AI28" a="1"/>
  <c r="AI28" s="1"/>
  <c r="AK28" a="1"/>
  <c r="AK28" s="1"/>
  <c r="AM28" a="1"/>
  <c r="AM28" s="1"/>
  <c r="AG30" a="1"/>
  <c r="AG30" s="1"/>
  <c r="AI30" a="1"/>
  <c r="AI30" s="1"/>
  <c r="AK30" a="1"/>
  <c r="AK30" s="1"/>
  <c r="AM30" a="1"/>
  <c r="AM30" s="1"/>
  <c r="AG32" a="1"/>
  <c r="AG32" s="1"/>
  <c r="AI32" a="1"/>
  <c r="AI32" s="1"/>
  <c r="AK32" a="1"/>
  <c r="AK32" s="1"/>
  <c r="AM32" a="1"/>
  <c r="AM32" s="1"/>
  <c r="AD7"/>
  <c r="AF7" s="1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9"/>
  <c r="AF9" s="1" a="1"/>
  <c r="AF9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76"/>
  <c r="V24"/>
  <c r="V19"/>
  <c r="X1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M47" s="1" a="1"/>
  <c r="AM47" s="1"/>
  <c r="AC46"/>
  <c r="B46"/>
  <c r="AC45"/>
  <c r="B45"/>
  <c r="AD45" s="1"/>
  <c r="AF45" s="1" a="1"/>
  <c r="AF45" s="1"/>
  <c r="AC44"/>
  <c r="B44"/>
  <c r="AC43"/>
  <c r="B43"/>
  <c r="AM43" s="1" a="1"/>
  <c r="AM43" s="1"/>
  <c r="AC42"/>
  <c r="B42"/>
  <c r="AC41"/>
  <c r="B41"/>
  <c r="AD41" s="1"/>
  <c r="AF41" s="1" a="1"/>
  <c r="AF41" s="1"/>
  <c r="AC40"/>
  <c r="B40"/>
  <c r="AC39"/>
  <c r="B39"/>
  <c r="AM39" s="1" a="1"/>
  <c r="AM39" s="1"/>
  <c r="AC38"/>
  <c r="B38"/>
  <c r="AJ38" s="1" a="1"/>
  <c r="AJ38" s="1"/>
  <c r="AC37"/>
  <c r="B37"/>
  <c r="AC36"/>
  <c r="B36"/>
  <c r="AM36" s="1" a="1"/>
  <c r="AM36" s="1"/>
  <c r="AC35"/>
  <c r="B35"/>
  <c r="B62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C32"/>
  <c r="B32"/>
  <c r="AD32" s="1"/>
  <c r="AF32" s="1" a="1"/>
  <c r="AF32" s="1"/>
  <c r="AC31"/>
  <c r="B31"/>
  <c r="AD31" s="1"/>
  <c r="AF31" s="1" a="1"/>
  <c r="AF31" s="1"/>
  <c r="AC30"/>
  <c r="B30"/>
  <c r="AD30" s="1"/>
  <c r="AF30" s="1" a="1"/>
  <c r="AF30" s="1"/>
  <c r="AC29"/>
  <c r="B29"/>
  <c r="AD29" s="1"/>
  <c r="AF29" s="1" a="1"/>
  <c r="AF29" s="1"/>
  <c r="AC28"/>
  <c r="B28"/>
  <c r="AD28" s="1"/>
  <c r="AF28" s="1" a="1"/>
  <c r="AF28" s="1"/>
  <c r="AC27"/>
  <c r="B27"/>
  <c r="AD27" s="1"/>
  <c r="AF27" s="1" a="1"/>
  <c r="AF27" s="1"/>
  <c r="AC26"/>
  <c r="B26"/>
  <c r="AD26" s="1"/>
  <c r="AF26" s="1" a="1"/>
  <c r="AF26" s="1"/>
  <c r="AC25"/>
  <c r="B25"/>
  <c r="AD25" s="1"/>
  <c r="AF25" s="1" a="1"/>
  <c r="AF25" s="1"/>
  <c r="AC24"/>
  <c r="B24"/>
  <c r="AC23"/>
  <c r="B23"/>
  <c r="AD23" s="1"/>
  <c r="AF23" s="1" a="1"/>
  <c r="AF23" s="1"/>
  <c r="AC22"/>
  <c r="B22"/>
  <c r="AD22" s="1"/>
  <c r="AF22" s="1" a="1"/>
  <c r="AF22" s="1"/>
  <c r="AC21"/>
  <c r="B21"/>
  <c r="AD21" s="1"/>
  <c r="AF21" s="1" a="1"/>
  <c r="AF21" s="1"/>
  <c r="AC20"/>
  <c r="B20"/>
  <c r="AD20" s="1"/>
  <c r="AF20" s="1" a="1"/>
  <c r="AF20" s="1"/>
  <c r="AC19"/>
  <c r="B19"/>
  <c r="AC18"/>
  <c r="B18"/>
  <c r="AD18" s="1"/>
  <c r="AF18" s="1" a="1"/>
  <c r="AF18" s="1"/>
  <c r="AC17"/>
  <c r="B17"/>
  <c r="AD17" s="1"/>
  <c r="AF17" s="1" a="1"/>
  <c r="AF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M9" s="1" a="1"/>
  <c r="AM9" s="1"/>
  <c r="AC8"/>
  <c r="B8"/>
  <c r="AD8" s="1"/>
  <c r="AF8" s="1" a="1"/>
  <c r="AF8" s="1"/>
  <c r="AC7"/>
  <c r="B7"/>
  <c r="X52" i="175"/>
  <c r="X47"/>
  <c r="X24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D45" s="1"/>
  <c r="AF45" s="1" a="1"/>
  <c r="AF45" s="1"/>
  <c r="AC44"/>
  <c r="B44"/>
  <c r="AC43"/>
  <c r="B43"/>
  <c r="AM43" s="1" a="1"/>
  <c r="AM43" s="1"/>
  <c r="AC42"/>
  <c r="B42"/>
  <c r="AC41"/>
  <c r="B41"/>
  <c r="AD41" s="1"/>
  <c r="AF41" s="1" a="1"/>
  <c r="AF41" s="1"/>
  <c r="AC40"/>
  <c r="B40"/>
  <c r="AC39"/>
  <c r="B39"/>
  <c r="AM39" s="1" a="1"/>
  <c r="AM39" s="1"/>
  <c r="AC38"/>
  <c r="B38"/>
  <c r="AJ38" s="1" a="1"/>
  <c r="AJ38" s="1"/>
  <c r="AC37"/>
  <c r="B37"/>
  <c r="AM37" s="1" a="1"/>
  <c r="AM37" s="1"/>
  <c r="AC36"/>
  <c r="B36"/>
  <c r="AK36" s="1" a="1"/>
  <c r="AK36" s="1"/>
  <c r="AC35"/>
  <c r="B35"/>
  <c r="B62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B32"/>
  <c r="AD32" s="1"/>
  <c r="AF32" s="1" a="1"/>
  <c r="AF32" s="1"/>
  <c r="AC31"/>
  <c r="B31"/>
  <c r="AM31" s="1" a="1"/>
  <c r="AM31" s="1"/>
  <c r="AC30"/>
  <c r="B30"/>
  <c r="AD30" s="1"/>
  <c r="AF30" s="1" a="1"/>
  <c r="AF30" s="1"/>
  <c r="AC29"/>
  <c r="B29"/>
  <c r="AM29" s="1" a="1"/>
  <c r="AM29" s="1"/>
  <c r="AC28"/>
  <c r="B28"/>
  <c r="AD28" s="1"/>
  <c r="AF28" s="1" a="1"/>
  <c r="AF28" s="1"/>
  <c r="AC27"/>
  <c r="B27"/>
  <c r="AM27" s="1" a="1"/>
  <c r="AM27" s="1"/>
  <c r="AC26"/>
  <c r="B26"/>
  <c r="AD26" s="1"/>
  <c r="AF26" s="1" a="1"/>
  <c r="AF26" s="1"/>
  <c r="AC25"/>
  <c r="B25"/>
  <c r="AM25" s="1" a="1"/>
  <c r="AM25" s="1"/>
  <c r="AC24"/>
  <c r="B24"/>
  <c r="AD24" s="1"/>
  <c r="AF24" s="1" a="1"/>
  <c r="AF24" s="1"/>
  <c r="AC23"/>
  <c r="B23"/>
  <c r="AC22"/>
  <c r="B22"/>
  <c r="AD22" s="1"/>
  <c r="AF22" s="1" a="1"/>
  <c r="AF22" s="1"/>
  <c r="AC21"/>
  <c r="B21"/>
  <c r="AC20"/>
  <c r="B20"/>
  <c r="AL20" s="1" a="1"/>
  <c r="AL20" s="1"/>
  <c r="AC19"/>
  <c r="B19"/>
  <c r="AC18"/>
  <c r="B18"/>
  <c r="AD18" s="1"/>
  <c r="AF18" s="1" a="1"/>
  <c r="AF18" s="1"/>
  <c r="AC17"/>
  <c r="B17"/>
  <c r="AC16"/>
  <c r="B16"/>
  <c r="AL16" s="1" a="1"/>
  <c r="AL16" s="1"/>
  <c r="AC15"/>
  <c r="B15"/>
  <c r="AE15" s="1" a="1"/>
  <c r="AE15" s="1"/>
  <c r="AC14"/>
  <c r="B14"/>
  <c r="AC13"/>
  <c r="B13"/>
  <c r="AG13" s="1" a="1"/>
  <c r="AG13" s="1"/>
  <c r="AC12"/>
  <c r="B12"/>
  <c r="AC11"/>
  <c r="B11"/>
  <c r="AG11" s="1" a="1"/>
  <c r="AG11" s="1"/>
  <c r="AC10"/>
  <c r="B10"/>
  <c r="AC9"/>
  <c r="B9"/>
  <c r="AG9" s="1" a="1"/>
  <c r="AG9" s="1"/>
  <c r="AC8"/>
  <c r="B8"/>
  <c r="AC7"/>
  <c r="B7"/>
  <c r="AL7" s="1" a="1"/>
  <c r="AL7" s="1"/>
  <c r="AD62" i="178" l="1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K63" a="1"/>
  <c r="AK63" s="1"/>
  <c r="AM63" a="1"/>
  <c r="AM63" s="1"/>
  <c r="AD62" i="177"/>
  <c r="AF35" a="1"/>
  <c r="AF35" s="1"/>
  <c r="AG63" a="1"/>
  <c r="AG63" s="1"/>
  <c r="AM63" a="1"/>
  <c r="AM63" s="1"/>
  <c r="AK34" a="1"/>
  <c r="AK34" s="1"/>
  <c r="AJ34" a="1"/>
  <c r="AJ34" s="1"/>
  <c r="AH34" a="1"/>
  <c r="AH34" s="1"/>
  <c r="AD34"/>
  <c r="AF34" s="1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D24" i="176"/>
  <c r="AF24" s="1" a="1"/>
  <c r="AF24" s="1"/>
  <c r="AD19"/>
  <c r="AF19" s="1" a="1"/>
  <c r="AF19" s="1"/>
  <c r="AG36" a="1"/>
  <c r="AG36" s="1"/>
  <c r="AK36" a="1"/>
  <c r="AK36" s="1"/>
  <c r="AG38" a="1"/>
  <c r="AG38" s="1"/>
  <c r="AI36" a="1"/>
  <c r="AI36" s="1"/>
  <c r="AI38" a="1"/>
  <c r="AI38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D36"/>
  <c r="AF36" s="1" a="1"/>
  <c r="AF36" s="1"/>
  <c r="AE36" a="1"/>
  <c r="AE36" s="1"/>
  <c r="AH36" a="1"/>
  <c r="AH36" s="1"/>
  <c r="AJ36" a="1"/>
  <c r="AJ36" s="1"/>
  <c r="AL36" a="1"/>
  <c r="AL36" s="1"/>
  <c r="AD37"/>
  <c r="AF37" s="1" a="1"/>
  <c r="AF37" s="1"/>
  <c r="AE38" a="1"/>
  <c r="AE38" s="1"/>
  <c r="AH38" a="1"/>
  <c r="AH38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G61" a="1"/>
  <c r="AG61" s="1"/>
  <c r="AG8" a="1"/>
  <c r="AG8" s="1"/>
  <c r="AI8" a="1"/>
  <c r="AI8" s="1"/>
  <c r="AK8" a="1"/>
  <c r="AK8" s="1"/>
  <c r="AM8" a="1"/>
  <c r="AM8" s="1"/>
  <c r="AG10" a="1"/>
  <c r="AG10" s="1"/>
  <c r="AI10" a="1"/>
  <c r="AI10" s="1"/>
  <c r="AK10" a="1"/>
  <c r="AK10" s="1"/>
  <c r="AM10" a="1"/>
  <c r="AM10" s="1"/>
  <c r="AG12" a="1"/>
  <c r="AG12" s="1"/>
  <c r="AI12" a="1"/>
  <c r="AI12" s="1"/>
  <c r="AK12" a="1"/>
  <c r="AK12" s="1"/>
  <c r="AM12" a="1"/>
  <c r="AM12" s="1"/>
  <c r="AG14" a="1"/>
  <c r="AG14" s="1"/>
  <c r="AI14" a="1"/>
  <c r="AI14" s="1"/>
  <c r="AK14" a="1"/>
  <c r="AK14" s="1"/>
  <c r="AM14" a="1"/>
  <c r="AM14" s="1"/>
  <c r="AG16" a="1"/>
  <c r="AG16" s="1"/>
  <c r="AI16" a="1"/>
  <c r="AI16" s="1"/>
  <c r="AK16" a="1"/>
  <c r="AK16" s="1"/>
  <c r="AM16" a="1"/>
  <c r="AM16" s="1"/>
  <c r="AG18" a="1"/>
  <c r="AG18" s="1"/>
  <c r="AI18" a="1"/>
  <c r="AI18" s="1"/>
  <c r="AK18" a="1"/>
  <c r="AK18" s="1"/>
  <c r="AM18" a="1"/>
  <c r="AM18" s="1"/>
  <c r="AG20" a="1"/>
  <c r="AG20" s="1"/>
  <c r="AI20" a="1"/>
  <c r="AI20" s="1"/>
  <c r="AK20" a="1"/>
  <c r="AK20" s="1"/>
  <c r="AM20" a="1"/>
  <c r="AM20" s="1"/>
  <c r="AG22" a="1"/>
  <c r="AG22" s="1"/>
  <c r="AI22" a="1"/>
  <c r="AI22" s="1"/>
  <c r="AK22" a="1"/>
  <c r="AK22" s="1"/>
  <c r="AM22" a="1"/>
  <c r="AM22" s="1"/>
  <c r="AG24" a="1"/>
  <c r="AG24" s="1"/>
  <c r="AI24" a="1"/>
  <c r="AI24" s="1"/>
  <c r="AK24" a="1"/>
  <c r="AK24" s="1"/>
  <c r="AM24" a="1"/>
  <c r="AM24" s="1"/>
  <c r="AG26" a="1"/>
  <c r="AG26" s="1"/>
  <c r="AI26" a="1"/>
  <c r="AI26" s="1"/>
  <c r="AK26" a="1"/>
  <c r="AK26" s="1"/>
  <c r="AM26" a="1"/>
  <c r="AM26" s="1"/>
  <c r="AG28" a="1"/>
  <c r="AG28" s="1"/>
  <c r="AI28" a="1"/>
  <c r="AI28" s="1"/>
  <c r="AK28" a="1"/>
  <c r="AK28" s="1"/>
  <c r="AM28" a="1"/>
  <c r="AM28" s="1"/>
  <c r="AG30" a="1"/>
  <c r="AG30" s="1"/>
  <c r="AI30" a="1"/>
  <c r="AI30" s="1"/>
  <c r="AK30" a="1"/>
  <c r="AK30" s="1"/>
  <c r="AM30" a="1"/>
  <c r="AM30" s="1"/>
  <c r="AG32" a="1"/>
  <c r="AG32" s="1"/>
  <c r="AI32" a="1"/>
  <c r="AI32" s="1"/>
  <c r="AK32" a="1"/>
  <c r="AK32" s="1"/>
  <c r="AM32" a="1"/>
  <c r="AM32" s="1"/>
  <c r="AE8" a="1"/>
  <c r="AE8" s="1"/>
  <c r="AH8" a="1"/>
  <c r="AH8" s="1"/>
  <c r="AJ8" a="1"/>
  <c r="AJ8" s="1"/>
  <c r="AL8" a="1"/>
  <c r="AL8" s="1"/>
  <c r="AE10" a="1"/>
  <c r="AE10" s="1"/>
  <c r="AH10" a="1"/>
  <c r="AH10" s="1"/>
  <c r="AJ10" a="1"/>
  <c r="AJ10" s="1"/>
  <c r="AL10" a="1"/>
  <c r="AL10" s="1"/>
  <c r="AE12" a="1"/>
  <c r="AE12" s="1"/>
  <c r="AH12" a="1"/>
  <c r="AH12" s="1"/>
  <c r="AJ12" a="1"/>
  <c r="AJ12" s="1"/>
  <c r="AL12" a="1"/>
  <c r="AL12" s="1"/>
  <c r="AE14" a="1"/>
  <c r="AE14" s="1"/>
  <c r="AH14" a="1"/>
  <c r="AH14" s="1"/>
  <c r="AJ14" a="1"/>
  <c r="AJ14" s="1"/>
  <c r="AL14" a="1"/>
  <c r="AL14" s="1"/>
  <c r="AE16" a="1"/>
  <c r="AE16" s="1"/>
  <c r="AH16" a="1"/>
  <c r="AH16" s="1"/>
  <c r="AJ16" a="1"/>
  <c r="AJ16" s="1"/>
  <c r="AL16" a="1"/>
  <c r="AL16" s="1"/>
  <c r="AE18" a="1"/>
  <c r="AE18" s="1"/>
  <c r="AH18" a="1"/>
  <c r="AH18" s="1"/>
  <c r="AJ18" a="1"/>
  <c r="AJ18" s="1"/>
  <c r="AL18" a="1"/>
  <c r="AL18" s="1"/>
  <c r="AE20" a="1"/>
  <c r="AE20" s="1"/>
  <c r="AH20" a="1"/>
  <c r="AH20" s="1"/>
  <c r="AJ20" a="1"/>
  <c r="AJ20" s="1"/>
  <c r="AL20" a="1"/>
  <c r="AL20" s="1"/>
  <c r="AE22" a="1"/>
  <c r="AE22" s="1"/>
  <c r="AH22" a="1"/>
  <c r="AH22" s="1"/>
  <c r="AJ22" a="1"/>
  <c r="AJ22" s="1"/>
  <c r="AL22" a="1"/>
  <c r="AL22" s="1"/>
  <c r="AE24" a="1"/>
  <c r="AE24" s="1"/>
  <c r="AH24" a="1"/>
  <c r="AH24" s="1"/>
  <c r="AJ24" a="1"/>
  <c r="AJ24" s="1"/>
  <c r="AL24" a="1"/>
  <c r="AL24" s="1"/>
  <c r="AE26" a="1"/>
  <c r="AE26" s="1"/>
  <c r="AH26" a="1"/>
  <c r="AH26" s="1"/>
  <c r="AJ26" a="1"/>
  <c r="AJ26" s="1"/>
  <c r="AL26" a="1"/>
  <c r="AL26" s="1"/>
  <c r="AE28" a="1"/>
  <c r="AE28" s="1"/>
  <c r="AH28" a="1"/>
  <c r="AH28" s="1"/>
  <c r="AJ28" a="1"/>
  <c r="AJ28" s="1"/>
  <c r="AL28" a="1"/>
  <c r="AL28" s="1"/>
  <c r="AE30" a="1"/>
  <c r="AE30" s="1"/>
  <c r="AH30" a="1"/>
  <c r="AH30" s="1"/>
  <c r="AJ30" a="1"/>
  <c r="AJ30" s="1"/>
  <c r="AL30" a="1"/>
  <c r="AL30" s="1"/>
  <c r="AE32" a="1"/>
  <c r="AE32" s="1"/>
  <c r="AH32" a="1"/>
  <c r="AH32" s="1"/>
  <c r="AJ32" a="1"/>
  <c r="AJ32" s="1"/>
  <c r="AL32" a="1"/>
  <c r="AL32" s="1"/>
  <c r="AD7"/>
  <c r="AF7" s="1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9"/>
  <c r="AF9" s="1" a="1"/>
  <c r="AF9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I7" i="175" a="1"/>
  <c r="AI7" s="1"/>
  <c r="AM7" a="1"/>
  <c r="AM7" s="1"/>
  <c r="AG7" a="1"/>
  <c r="AG7" s="1"/>
  <c r="AK7" a="1"/>
  <c r="AK7" s="1"/>
  <c r="AI36" a="1"/>
  <c r="AI36" s="1"/>
  <c r="AM36" a="1"/>
  <c r="AM36" s="1"/>
  <c r="AI38" a="1"/>
  <c r="AI38" s="1"/>
  <c r="AG36" a="1"/>
  <c r="AG36" s="1"/>
  <c r="AG38" a="1"/>
  <c r="AG38" s="1"/>
  <c r="AI9" a="1"/>
  <c r="AI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D36"/>
  <c r="AF36" s="1" a="1"/>
  <c r="AF36" s="1"/>
  <c r="AE36" a="1"/>
  <c r="AE36" s="1"/>
  <c r="AH36" a="1"/>
  <c r="AH36" s="1"/>
  <c r="AJ36" a="1"/>
  <c r="AJ36" s="1"/>
  <c r="AL36" a="1"/>
  <c r="AL36" s="1"/>
  <c r="AE38" a="1"/>
  <c r="AE38" s="1"/>
  <c r="AH38" a="1"/>
  <c r="AH38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E7" a="1"/>
  <c r="AE7" s="1"/>
  <c r="AH7" a="1"/>
  <c r="AH7" s="1"/>
  <c r="AJ7" a="1"/>
  <c r="AJ7" s="1"/>
  <c r="AD8"/>
  <c r="AF8" s="1" a="1"/>
  <c r="AF8" s="1"/>
  <c r="AD9"/>
  <c r="AF9" s="1" a="1"/>
  <c r="AF9" s="1"/>
  <c r="AE9" a="1"/>
  <c r="AE9" s="1"/>
  <c r="AH9" a="1"/>
  <c r="AH9" s="1"/>
  <c r="AJ9" a="1"/>
  <c r="AJ9" s="1"/>
  <c r="AL9" a="1"/>
  <c r="AL9" s="1"/>
  <c r="AD10"/>
  <c r="AF10" s="1" a="1"/>
  <c r="AF10" s="1"/>
  <c r="AD11"/>
  <c r="AF11" s="1" a="1"/>
  <c r="AF11" s="1"/>
  <c r="AE11" a="1"/>
  <c r="AE11" s="1"/>
  <c r="AH11" a="1"/>
  <c r="AH11" s="1"/>
  <c r="AJ11" a="1"/>
  <c r="AJ11" s="1"/>
  <c r="AL11" a="1"/>
  <c r="AL11" s="1"/>
  <c r="AD12"/>
  <c r="AF12" s="1" a="1"/>
  <c r="AF12" s="1"/>
  <c r="AD13"/>
  <c r="AF13" s="1" a="1"/>
  <c r="AF13" s="1"/>
  <c r="AE13" a="1"/>
  <c r="AE13" s="1"/>
  <c r="AH13" a="1"/>
  <c r="AH13" s="1"/>
  <c r="AJ13" a="1"/>
  <c r="AJ13" s="1"/>
  <c r="AL13" a="1"/>
  <c r="AL13" s="1"/>
  <c r="AD14"/>
  <c r="AF14" s="1" a="1"/>
  <c r="AF14" s="1"/>
  <c r="AG16" a="1"/>
  <c r="AG16" s="1"/>
  <c r="AI16" a="1"/>
  <c r="AI16" s="1"/>
  <c r="AK16" a="1"/>
  <c r="AK16" s="1"/>
  <c r="AM16" a="1"/>
  <c r="AM16" s="1"/>
  <c r="AG18" a="1"/>
  <c r="AG18" s="1"/>
  <c r="AI18" a="1"/>
  <c r="AI18" s="1"/>
  <c r="AK18" a="1"/>
  <c r="AK18" s="1"/>
  <c r="AM18" a="1"/>
  <c r="AM18" s="1"/>
  <c r="AG20" a="1"/>
  <c r="AG20" s="1"/>
  <c r="AI20" a="1"/>
  <c r="AI20" s="1"/>
  <c r="AK20" a="1"/>
  <c r="AK20" s="1"/>
  <c r="AM20" a="1"/>
  <c r="AM20" s="1"/>
  <c r="AG22" a="1"/>
  <c r="AG22" s="1"/>
  <c r="AI22" a="1"/>
  <c r="AI22" s="1"/>
  <c r="AK22" a="1"/>
  <c r="AK22" s="1"/>
  <c r="AM22" a="1"/>
  <c r="AM22" s="1"/>
  <c r="AG24" a="1"/>
  <c r="AG24" s="1"/>
  <c r="AI24" a="1"/>
  <c r="AI24" s="1"/>
  <c r="AK24" a="1"/>
  <c r="AK24" s="1"/>
  <c r="AM24" a="1"/>
  <c r="AM24" s="1"/>
  <c r="AG26" a="1"/>
  <c r="AG26" s="1"/>
  <c r="AI26" a="1"/>
  <c r="AI26" s="1"/>
  <c r="AK26" a="1"/>
  <c r="AK26" s="1"/>
  <c r="AM26" a="1"/>
  <c r="AM26" s="1"/>
  <c r="AG28" a="1"/>
  <c r="AG28" s="1"/>
  <c r="AI28" a="1"/>
  <c r="AI28" s="1"/>
  <c r="AK28" a="1"/>
  <c r="AK28" s="1"/>
  <c r="AM28" a="1"/>
  <c r="AM28" s="1"/>
  <c r="AG30" a="1"/>
  <c r="AG30" s="1"/>
  <c r="AI30" a="1"/>
  <c r="AI30" s="1"/>
  <c r="AK30" a="1"/>
  <c r="AK30" s="1"/>
  <c r="AM30" a="1"/>
  <c r="AM30" s="1"/>
  <c r="AG32" a="1"/>
  <c r="AG32" s="1"/>
  <c r="AI32" a="1"/>
  <c r="AI32" s="1"/>
  <c r="AK32" a="1"/>
  <c r="AK32" s="1"/>
  <c r="AM32" a="1"/>
  <c r="AM32" s="1"/>
  <c r="AK9" a="1"/>
  <c r="AK9" s="1"/>
  <c r="AM9" a="1"/>
  <c r="AM9" s="1"/>
  <c r="AI11" a="1"/>
  <c r="AI11" s="1"/>
  <c r="AK11" a="1"/>
  <c r="AK11" s="1"/>
  <c r="AM11" a="1"/>
  <c r="AM11" s="1"/>
  <c r="AI13" a="1"/>
  <c r="AI13" s="1"/>
  <c r="AK13" a="1"/>
  <c r="AK13" s="1"/>
  <c r="AM13" a="1"/>
  <c r="AM13" s="1"/>
  <c r="AE16" a="1"/>
  <c r="AE16" s="1"/>
  <c r="AH16" a="1"/>
  <c r="AH16" s="1"/>
  <c r="AJ16" a="1"/>
  <c r="AJ16" s="1"/>
  <c r="AE18" a="1"/>
  <c r="AE18" s="1"/>
  <c r="AH18" a="1"/>
  <c r="AH18" s="1"/>
  <c r="AJ18" a="1"/>
  <c r="AJ18" s="1"/>
  <c r="AL18" a="1"/>
  <c r="AL18" s="1"/>
  <c r="AE20" a="1"/>
  <c r="AE20" s="1"/>
  <c r="AH20" a="1"/>
  <c r="AH20" s="1"/>
  <c r="AJ20" a="1"/>
  <c r="AJ20" s="1"/>
  <c r="AE22" a="1"/>
  <c r="AE22" s="1"/>
  <c r="AH22" a="1"/>
  <c r="AH22" s="1"/>
  <c r="AJ22" a="1"/>
  <c r="AJ22" s="1"/>
  <c r="AL22" a="1"/>
  <c r="AL22" s="1"/>
  <c r="AE24" a="1"/>
  <c r="AE24" s="1"/>
  <c r="AH24" a="1"/>
  <c r="AH24" s="1"/>
  <c r="AJ24" a="1"/>
  <c r="AJ24" s="1"/>
  <c r="AL24" a="1"/>
  <c r="AL24" s="1"/>
  <c r="AE26" a="1"/>
  <c r="AE26" s="1"/>
  <c r="AH26" a="1"/>
  <c r="AH26" s="1"/>
  <c r="AJ26" a="1"/>
  <c r="AJ26" s="1"/>
  <c r="AL26" a="1"/>
  <c r="AL26" s="1"/>
  <c r="AE28" a="1"/>
  <c r="AE28" s="1"/>
  <c r="AH28" a="1"/>
  <c r="AH28" s="1"/>
  <c r="AJ28" a="1"/>
  <c r="AJ28" s="1"/>
  <c r="AL28" a="1"/>
  <c r="AL28" s="1"/>
  <c r="AE30" a="1"/>
  <c r="AE30" s="1"/>
  <c r="AH30" a="1"/>
  <c r="AH30" s="1"/>
  <c r="AJ30" a="1"/>
  <c r="AJ30" s="1"/>
  <c r="AL30" a="1"/>
  <c r="AL30" s="1"/>
  <c r="AE32" a="1"/>
  <c r="AE32" s="1"/>
  <c r="AH32" a="1"/>
  <c r="AH32" s="1"/>
  <c r="AJ32" a="1"/>
  <c r="AJ32" s="1"/>
  <c r="AL32" a="1"/>
  <c r="AL3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63" i="178" l="1"/>
  <c r="AF63" s="1" a="1"/>
  <c r="AF63" s="1"/>
  <c r="AF62" a="1"/>
  <c r="AF62" s="1"/>
  <c r="AD63" i="177"/>
  <c r="AF63" s="1" a="1"/>
  <c r="AF63" s="1"/>
  <c r="AF62" a="1"/>
  <c r="AF62" s="1"/>
  <c r="AD62" i="176"/>
  <c r="AF35" a="1"/>
  <c r="AF35" s="1"/>
  <c r="AG63" a="1"/>
  <c r="AG63" s="1"/>
  <c r="AM63" a="1"/>
  <c r="AM63" s="1"/>
  <c r="AK34" a="1"/>
  <c r="AK34" s="1"/>
  <c r="AJ34" a="1"/>
  <c r="AJ34" s="1"/>
  <c r="AH34" a="1"/>
  <c r="AH34" s="1"/>
  <c r="AD34"/>
  <c r="AF34" s="1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H63" i="175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G63" a="1"/>
  <c r="AG63" s="1"/>
  <c r="AJ63" a="1"/>
  <c r="AJ63" s="1"/>
  <c r="AI63" a="1"/>
  <c r="AI63" s="1"/>
  <c r="W33" i="174"/>
  <c r="W24"/>
  <c r="W19"/>
  <c r="X52"/>
  <c r="X4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L45" s="1" a="1"/>
  <c r="AL45" s="1"/>
  <c r="AC44"/>
  <c r="B44"/>
  <c r="AC43"/>
  <c r="B43"/>
  <c r="AD43" s="1"/>
  <c r="AF43" s="1" a="1"/>
  <c r="AF43" s="1"/>
  <c r="AC42"/>
  <c r="B42"/>
  <c r="AC41"/>
  <c r="B41"/>
  <c r="AL41" s="1" a="1"/>
  <c r="AL41" s="1"/>
  <c r="AC40"/>
  <c r="B40"/>
  <c r="AC39"/>
  <c r="B39"/>
  <c r="AD39" s="1"/>
  <c r="AF39" s="1" a="1"/>
  <c r="AF39" s="1"/>
  <c r="AC38"/>
  <c r="B38"/>
  <c r="AJ38" s="1" a="1"/>
  <c r="AJ38" s="1"/>
  <c r="AC37"/>
  <c r="B37"/>
  <c r="AD37" s="1"/>
  <c r="AF37" s="1" a="1"/>
  <c r="AF37" s="1"/>
  <c r="AC36"/>
  <c r="B36"/>
  <c r="AD36" s="1"/>
  <c r="AF36" s="1" a="1"/>
  <c r="AF36" s="1"/>
  <c r="AC35"/>
  <c r="B35"/>
  <c r="AL35" s="1" a="1"/>
  <c r="AL35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B32"/>
  <c r="AC31"/>
  <c r="B31"/>
  <c r="AM31" s="1" a="1"/>
  <c r="AM31" s="1"/>
  <c r="AC30"/>
  <c r="B30"/>
  <c r="AC29"/>
  <c r="B29"/>
  <c r="AM29" s="1" a="1"/>
  <c r="AM29" s="1"/>
  <c r="AC28"/>
  <c r="B28"/>
  <c r="AC27"/>
  <c r="B27"/>
  <c r="AM27" s="1" a="1"/>
  <c r="AM27" s="1"/>
  <c r="AC26"/>
  <c r="B26"/>
  <c r="AC25"/>
  <c r="B25"/>
  <c r="AM25" s="1" a="1"/>
  <c r="AM25" s="1"/>
  <c r="AC24"/>
  <c r="B24"/>
  <c r="AC23"/>
  <c r="B23"/>
  <c r="AM23" s="1" a="1"/>
  <c r="AM23" s="1"/>
  <c r="AC22"/>
  <c r="B22"/>
  <c r="AC21"/>
  <c r="B21"/>
  <c r="AM21" s="1" a="1"/>
  <c r="AM21" s="1"/>
  <c r="AC20"/>
  <c r="B20"/>
  <c r="AC19"/>
  <c r="B19"/>
  <c r="AM19" s="1" a="1"/>
  <c r="AM19" s="1"/>
  <c r="AC18"/>
  <c r="B18"/>
  <c r="AC17"/>
  <c r="B17"/>
  <c r="AM17" s="1" a="1"/>
  <c r="AM17" s="1"/>
  <c r="AC16"/>
  <c r="B16"/>
  <c r="AC15"/>
  <c r="B15"/>
  <c r="AM15" s="1" a="1"/>
  <c r="AM15" s="1"/>
  <c r="AC14"/>
  <c r="B14"/>
  <c r="AC13"/>
  <c r="B13"/>
  <c r="AM13" s="1" a="1"/>
  <c r="AM13" s="1"/>
  <c r="AC12"/>
  <c r="B12"/>
  <c r="AM12" s="1" a="1"/>
  <c r="AM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M8" s="1" a="1"/>
  <c r="AM8" s="1"/>
  <c r="AC7"/>
  <c r="B7"/>
  <c r="B34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176" l="1"/>
  <c r="AF63" s="1" a="1"/>
  <c r="AF63" s="1"/>
  <c r="AF62" a="1"/>
  <c r="AF62" s="1"/>
  <c r="AD63" i="175"/>
  <c r="AF63" s="1" a="1"/>
  <c r="AF63" s="1"/>
  <c r="AF62" a="1"/>
  <c r="AF62" s="1"/>
  <c r="AG35" i="174" a="1"/>
  <c r="AG35" s="1"/>
  <c r="AI35" a="1"/>
  <c r="AI35" s="1"/>
  <c r="AK35" a="1"/>
  <c r="AK35" s="1"/>
  <c r="AM35" a="1"/>
  <c r="AM35" s="1"/>
  <c r="AG37" a="1"/>
  <c r="AG37" s="1"/>
  <c r="AI37" a="1"/>
  <c r="AI37" s="1"/>
  <c r="AK37" a="1"/>
  <c r="AK37" s="1"/>
  <c r="AM37" a="1"/>
  <c r="AM37" s="1"/>
  <c r="AG39" a="1"/>
  <c r="AG39" s="1"/>
  <c r="AI39" a="1"/>
  <c r="AI39" s="1"/>
  <c r="AK39" a="1"/>
  <c r="AK39" s="1"/>
  <c r="AM39" a="1"/>
  <c r="AM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M43" a="1"/>
  <c r="AM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G61" a="1"/>
  <c r="AG61" s="1"/>
  <c r="AE35" a="1"/>
  <c r="AE35" s="1"/>
  <c r="AH35" a="1"/>
  <c r="AH35" s="1"/>
  <c r="AJ35" a="1"/>
  <c r="AJ35" s="1"/>
  <c r="AE37" a="1"/>
  <c r="AE37" s="1"/>
  <c r="AH37" a="1"/>
  <c r="AH37" s="1"/>
  <c r="AJ37" a="1"/>
  <c r="AJ37" s="1"/>
  <c r="AL37" a="1"/>
  <c r="AL37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G7" a="1"/>
  <c r="AG7" s="1"/>
  <c r="AI7" a="1"/>
  <c r="AI7" s="1"/>
  <c r="AK7" a="1"/>
  <c r="AK7" s="1"/>
  <c r="AM7" a="1"/>
  <c r="AM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G15" a="1"/>
  <c r="AG15" s="1"/>
  <c r="AI15" a="1"/>
  <c r="AI15" s="1"/>
  <c r="AK15" a="1"/>
  <c r="AK15" s="1"/>
  <c r="AG17" a="1"/>
  <c r="AG17" s="1"/>
  <c r="AI17" a="1"/>
  <c r="AI17" s="1"/>
  <c r="AK17" a="1"/>
  <c r="AK17" s="1"/>
  <c r="AG19" a="1"/>
  <c r="AG19" s="1"/>
  <c r="AI19" a="1"/>
  <c r="AI19" s="1"/>
  <c r="AK19" a="1"/>
  <c r="AK19" s="1"/>
  <c r="AG21" a="1"/>
  <c r="AG21" s="1"/>
  <c r="AI21" a="1"/>
  <c r="AI21" s="1"/>
  <c r="AK21" a="1"/>
  <c r="AK21" s="1"/>
  <c r="AG23" a="1"/>
  <c r="AG23" s="1"/>
  <c r="AI23" a="1"/>
  <c r="AI23" s="1"/>
  <c r="AK23" a="1"/>
  <c r="AK23" s="1"/>
  <c r="AG25" a="1"/>
  <c r="AG25" s="1"/>
  <c r="AI25" a="1"/>
  <c r="AI25" s="1"/>
  <c r="AK25" a="1"/>
  <c r="AK25" s="1"/>
  <c r="AG27" a="1"/>
  <c r="AG27" s="1"/>
  <c r="AI27" a="1"/>
  <c r="AI27" s="1"/>
  <c r="AK27" a="1"/>
  <c r="AK27" s="1"/>
  <c r="AG29" a="1"/>
  <c r="AG29" s="1"/>
  <c r="AI29" a="1"/>
  <c r="AI29" s="1"/>
  <c r="AK29" a="1"/>
  <c r="AK29" s="1"/>
  <c r="AG31" a="1"/>
  <c r="AG31" s="1"/>
  <c r="AI31" a="1"/>
  <c r="AI31" s="1"/>
  <c r="AK31" a="1"/>
  <c r="AK31" s="1"/>
  <c r="AG33" a="1"/>
  <c r="AG33" s="1"/>
  <c r="AI33" a="1"/>
  <c r="AI33" s="1"/>
  <c r="AK33" a="1"/>
  <c r="AK33" s="1"/>
  <c r="AE7" a="1"/>
  <c r="AE7" s="1"/>
  <c r="AH7" a="1"/>
  <c r="AH7" s="1"/>
  <c r="AJ7" a="1"/>
  <c r="AJ7" s="1"/>
  <c r="AL7" a="1"/>
  <c r="AL7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D13"/>
  <c r="AF13" s="1" a="1"/>
  <c r="AF13" s="1"/>
  <c r="AE13" a="1"/>
  <c r="AE13" s="1"/>
  <c r="AH13" a="1"/>
  <c r="AH13" s="1"/>
  <c r="AJ13" a="1"/>
  <c r="AJ13" s="1"/>
  <c r="AL13" a="1"/>
  <c r="AL13" s="1"/>
  <c r="AD14"/>
  <c r="AF14" s="1" a="1"/>
  <c r="AF14" s="1"/>
  <c r="AD15"/>
  <c r="AF15" s="1" a="1"/>
  <c r="AF15" s="1"/>
  <c r="AE15" a="1"/>
  <c r="AE15" s="1"/>
  <c r="AH15" a="1"/>
  <c r="AH15" s="1"/>
  <c r="AJ15" a="1"/>
  <c r="AJ15" s="1"/>
  <c r="AL15" a="1"/>
  <c r="AL15" s="1"/>
  <c r="AD16"/>
  <c r="AF16" s="1" a="1"/>
  <c r="AF16" s="1"/>
  <c r="AD17"/>
  <c r="AF17" s="1" a="1"/>
  <c r="AF17" s="1"/>
  <c r="AE17" a="1"/>
  <c r="AE17" s="1"/>
  <c r="AH17" a="1"/>
  <c r="AH17" s="1"/>
  <c r="AJ17" a="1"/>
  <c r="AJ17" s="1"/>
  <c r="AL17" a="1"/>
  <c r="AL17" s="1"/>
  <c r="AD18"/>
  <c r="AF18" s="1" a="1"/>
  <c r="AF18" s="1"/>
  <c r="AD19"/>
  <c r="AF19" s="1" a="1"/>
  <c r="AF19" s="1"/>
  <c r="AE19" a="1"/>
  <c r="AE19" s="1"/>
  <c r="AH19" a="1"/>
  <c r="AH19" s="1"/>
  <c r="AJ19" a="1"/>
  <c r="AJ19" s="1"/>
  <c r="AL19" a="1"/>
  <c r="AL19" s="1"/>
  <c r="AD20"/>
  <c r="AF20" s="1" a="1"/>
  <c r="AF20" s="1"/>
  <c r="AD21"/>
  <c r="AF21" s="1" a="1"/>
  <c r="AF21" s="1"/>
  <c r="AE21" a="1"/>
  <c r="AE21" s="1"/>
  <c r="AH21" a="1"/>
  <c r="AH21" s="1"/>
  <c r="AJ21" a="1"/>
  <c r="AJ21" s="1"/>
  <c r="AL21" a="1"/>
  <c r="AL21" s="1"/>
  <c r="AD22"/>
  <c r="AF22" s="1" a="1"/>
  <c r="AF22" s="1"/>
  <c r="AD23"/>
  <c r="AF23" s="1" a="1"/>
  <c r="AF23" s="1"/>
  <c r="AE23" a="1"/>
  <c r="AE23" s="1"/>
  <c r="AH23" a="1"/>
  <c r="AH23" s="1"/>
  <c r="AJ23" a="1"/>
  <c r="AJ23" s="1"/>
  <c r="AL23" a="1"/>
  <c r="AL23" s="1"/>
  <c r="AD24"/>
  <c r="AF24" s="1" a="1"/>
  <c r="AF24" s="1"/>
  <c r="AD25"/>
  <c r="AF25" s="1" a="1"/>
  <c r="AF25" s="1"/>
  <c r="AE25" a="1"/>
  <c r="AE25" s="1"/>
  <c r="AH25" a="1"/>
  <c r="AH25" s="1"/>
  <c r="AJ25" a="1"/>
  <c r="AJ25" s="1"/>
  <c r="AL25" a="1"/>
  <c r="AL25" s="1"/>
  <c r="AD26"/>
  <c r="AF26" s="1" a="1"/>
  <c r="AF26" s="1"/>
  <c r="AD27"/>
  <c r="AF27" s="1" a="1"/>
  <c r="AF27" s="1"/>
  <c r="AE27" a="1"/>
  <c r="AE27" s="1"/>
  <c r="AH27" a="1"/>
  <c r="AH27" s="1"/>
  <c r="AJ27" a="1"/>
  <c r="AJ27" s="1"/>
  <c r="AL27" a="1"/>
  <c r="AL27" s="1"/>
  <c r="AD28"/>
  <c r="AF28" s="1" a="1"/>
  <c r="AF28" s="1"/>
  <c r="AD29"/>
  <c r="AF29" s="1" a="1"/>
  <c r="AF29" s="1"/>
  <c r="AE29" a="1"/>
  <c r="AE29" s="1"/>
  <c r="AH29" a="1"/>
  <c r="AH29" s="1"/>
  <c r="AJ29" a="1"/>
  <c r="AJ29" s="1"/>
  <c r="AL29" a="1"/>
  <c r="AL29" s="1"/>
  <c r="AD30"/>
  <c r="AF30" s="1" a="1"/>
  <c r="AF30" s="1"/>
  <c r="AD31"/>
  <c r="AF31" s="1" a="1"/>
  <c r="AF31" s="1"/>
  <c r="AE31" a="1"/>
  <c r="AE31" s="1"/>
  <c r="AH31" a="1"/>
  <c r="AH31" s="1"/>
  <c r="AJ31" a="1"/>
  <c r="AJ31" s="1"/>
  <c r="AL31" a="1"/>
  <c r="AL31" s="1"/>
  <c r="AD32"/>
  <c r="AF32" s="1" a="1"/>
  <c r="AF32" s="1"/>
  <c r="AD33"/>
  <c r="AF33" s="1" a="1"/>
  <c r="AF33" s="1"/>
  <c r="AE33" a="1"/>
  <c r="AE33" s="1"/>
  <c r="AH33" a="1"/>
  <c r="AH33" s="1"/>
  <c r="AJ33" a="1"/>
  <c r="AJ33" s="1"/>
  <c r="AL33" a="1"/>
  <c r="AL33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12"/>
  <c r="AF12" s="1" a="1"/>
  <c r="AF12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AD45"/>
  <c r="AF45" s="1" a="1"/>
  <c r="AF45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H63" i="174" l="1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D63" i="174" l="1"/>
  <c r="AF63" s="1" a="1"/>
  <c r="AF63" s="1"/>
  <c r="AF62" a="1"/>
  <c r="AF62" s="1"/>
  <c r="AL63" i="173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三次换色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AA61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停机等袋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三次换色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V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待料液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没水</t>
        </r>
      </text>
    </comment>
    <comment ref="C1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机故障维修</t>
        </r>
      </text>
    </comment>
    <comment ref="V1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两次待料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V2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待料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35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三次换色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打码带走不动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四次换色</t>
        </r>
      </text>
    </comment>
    <comment ref="Y45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宋体"/>
            <family val="3"/>
            <charset val="134"/>
          </rPr>
          <t>点开始产</t>
        </r>
        <r>
          <rPr>
            <sz val="9"/>
            <color indexed="81"/>
            <rFont val="Tahoma"/>
            <family val="2"/>
          </rPr>
          <t>3002#</t>
        </r>
      </text>
    </comment>
    <comment ref="X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1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Z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充填嘴漏料严重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1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<sst xmlns="http://schemas.openxmlformats.org/spreadsheetml/2006/main" count="360" uniqueCount="53">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</sst>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s="2" customFormat="1" ht="17.25" customHeight="1">
      <c r="A3" s="54" t="s">
        <v>2</v>
      </c>
      <c r="B3" s="57" t="s">
        <v>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60" t="s">
        <v>4</v>
      </c>
      <c r="AE3" s="63" t="s">
        <v>5</v>
      </c>
      <c r="AF3" s="63" t="s">
        <v>6</v>
      </c>
      <c r="AG3" s="66" t="s">
        <v>7</v>
      </c>
      <c r="AH3" s="66"/>
      <c r="AI3" s="66"/>
      <c r="AJ3" s="66"/>
      <c r="AK3" s="66"/>
      <c r="AL3" s="66"/>
      <c r="AM3" s="66"/>
      <c r="AN3" s="67" t="s">
        <v>8</v>
      </c>
      <c r="AO3" s="68" t="s">
        <v>9</v>
      </c>
    </row>
    <row r="4" spans="1:41" s="2" customFormat="1" ht="17.25" customHeight="1">
      <c r="A4" s="55"/>
      <c r="B4" s="69" t="s">
        <v>10</v>
      </c>
      <c r="C4" s="46" t="s">
        <v>11</v>
      </c>
      <c r="D4" s="47"/>
      <c r="E4" s="48"/>
      <c r="F4" s="89" t="s">
        <v>12</v>
      </c>
      <c r="G4" s="90"/>
      <c r="H4" s="90"/>
      <c r="I4" s="90"/>
      <c r="J4" s="91" t="s">
        <v>13</v>
      </c>
      <c r="K4" s="91"/>
      <c r="L4" s="91"/>
      <c r="M4" s="43" t="s">
        <v>14</v>
      </c>
      <c r="N4" s="44"/>
      <c r="O4" s="44"/>
      <c r="P4" s="44"/>
      <c r="Q4" s="44"/>
      <c r="R4" s="44"/>
      <c r="S4" s="44"/>
      <c r="T4" s="44"/>
      <c r="U4" s="44"/>
      <c r="V4" s="45"/>
      <c r="W4" s="46" t="s">
        <v>15</v>
      </c>
      <c r="X4" s="47"/>
      <c r="Y4" s="47"/>
      <c r="Z4" s="47"/>
      <c r="AA4" s="48"/>
      <c r="AB4" s="52" t="s">
        <v>16</v>
      </c>
      <c r="AC4" s="86" t="s">
        <v>7</v>
      </c>
      <c r="AD4" s="61"/>
      <c r="AE4" s="64"/>
      <c r="AF4" s="64"/>
      <c r="AG4" s="66"/>
      <c r="AH4" s="66"/>
      <c r="AI4" s="66"/>
      <c r="AJ4" s="66"/>
      <c r="AK4" s="66"/>
      <c r="AL4" s="66"/>
      <c r="AM4" s="66"/>
      <c r="AN4" s="67"/>
      <c r="AO4" s="68"/>
    </row>
    <row r="5" spans="1:41" s="2" customFormat="1" ht="18.75" customHeight="1">
      <c r="A5" s="55"/>
      <c r="B5" s="70"/>
      <c r="C5" s="49"/>
      <c r="D5" s="50"/>
      <c r="E5" s="51"/>
      <c r="F5" s="89" t="s">
        <v>17</v>
      </c>
      <c r="G5" s="90"/>
      <c r="H5" s="90"/>
      <c r="I5" s="38" t="s">
        <v>18</v>
      </c>
      <c r="J5" s="91" t="s">
        <v>19</v>
      </c>
      <c r="K5" s="91"/>
      <c r="L5" s="91"/>
      <c r="M5" s="43" t="s">
        <v>20</v>
      </c>
      <c r="N5" s="44"/>
      <c r="O5" s="44"/>
      <c r="P5" s="45"/>
      <c r="Q5" s="43" t="s">
        <v>21</v>
      </c>
      <c r="R5" s="44"/>
      <c r="S5" s="44"/>
      <c r="T5" s="44"/>
      <c r="U5" s="44"/>
      <c r="V5" s="45"/>
      <c r="W5" s="49"/>
      <c r="X5" s="50"/>
      <c r="Y5" s="50"/>
      <c r="Z5" s="50"/>
      <c r="AA5" s="51"/>
      <c r="AB5" s="52"/>
      <c r="AC5" s="87"/>
      <c r="AD5" s="61"/>
      <c r="AE5" s="64"/>
      <c r="AF5" s="64"/>
      <c r="AG5" s="85" t="s">
        <v>22</v>
      </c>
      <c r="AH5" s="81" t="s">
        <v>11</v>
      </c>
      <c r="AI5" s="82" t="s">
        <v>23</v>
      </c>
      <c r="AJ5" s="82" t="s">
        <v>24</v>
      </c>
      <c r="AK5" s="83" t="s">
        <v>21</v>
      </c>
      <c r="AL5" s="84" t="s">
        <v>15</v>
      </c>
      <c r="AM5" s="85" t="s">
        <v>16</v>
      </c>
      <c r="AN5" s="67"/>
      <c r="AO5" s="68"/>
    </row>
    <row r="6" spans="1:41" s="3" customFormat="1" ht="48" customHeight="1">
      <c r="A6" s="56"/>
      <c r="B6" s="71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2"/>
      <c r="AC6" s="88"/>
      <c r="AD6" s="62"/>
      <c r="AE6" s="65"/>
      <c r="AF6" s="65"/>
      <c r="AG6" s="85"/>
      <c r="AH6" s="81"/>
      <c r="AI6" s="82"/>
      <c r="AJ6" s="82"/>
      <c r="AK6" s="83"/>
      <c r="AL6" s="84"/>
      <c r="AM6" s="85"/>
      <c r="AN6" s="67"/>
      <c r="AO6" s="68"/>
    </row>
    <row r="7" spans="1:41" s="3" customFormat="1" ht="20.25" hidden="1" customHeight="1">
      <c r="A7" s="36">
        <v>2501</v>
      </c>
      <c r="B7" s="36">
        <f t="shared" ref="B7:B33" si="0">720-SUM(M7:N7,W7:Z7,E7)</f>
        <v>720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600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f>2*60</f>
        <v>120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600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hidden="1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555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f>2*60</f>
        <v>120</v>
      </c>
      <c r="X24" s="36"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555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0.29729729729729731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530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f>3*60</f>
        <v>180</v>
      </c>
      <c r="X33" s="36">
        <v>10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530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0.35849056603773582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18965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420</v>
      </c>
      <c r="X34" s="17">
        <f t="shared" si="3"/>
        <v>55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18965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2.5046137621935145E-2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61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635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f>30+25+30</f>
        <v>85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635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0.13385826771653545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hidden="1" customHeight="1">
      <c r="A51" s="36">
        <v>4503</v>
      </c>
      <c r="B51" s="36">
        <f t="shared" si="4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10+25</f>
        <v>35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685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5.1094890510948905E-2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4"/>
        <v>690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30</v>
      </c>
      <c r="Y61" s="36">
        <v>0</v>
      </c>
      <c r="Z61" s="36">
        <v>0</v>
      </c>
      <c r="AA61" s="36">
        <v>75</v>
      </c>
      <c r="AB61" s="36">
        <v>0</v>
      </c>
      <c r="AC61" s="28">
        <f t="shared" si="2"/>
        <v>75</v>
      </c>
      <c r="AD61" s="36">
        <f t="shared" si="5"/>
        <v>615</v>
      </c>
      <c r="AE61" s="29">
        <f t="array" ref="AE61">IF(ISERROR(SUM(C61:D61)/B61),"",SUM(C61:D61)/B61)</f>
        <v>0</v>
      </c>
      <c r="AF61" s="29">
        <f t="array" ref="AF61">IF(ISERROR(AD61/B61),"",AD61/B61)</f>
        <v>0.89130434782608692</v>
      </c>
      <c r="AG61" s="29">
        <f t="array" ref="AG61">IF(ISERROR(SUM(M61:N61,E61,W61:Z61)/B61),"",SUM(M61:N61,E61,W61:Z61)/B61)</f>
        <v>4.3478260869565216E-2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0.10869565217391304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19290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150</v>
      </c>
      <c r="Y62" s="17">
        <f t="shared" si="6"/>
        <v>0</v>
      </c>
      <c r="Z62" s="17">
        <f t="shared" si="6"/>
        <v>0</v>
      </c>
      <c r="AA62" s="17">
        <f t="shared" si="6"/>
        <v>75</v>
      </c>
      <c r="AB62" s="18">
        <f t="shared" si="6"/>
        <v>0</v>
      </c>
      <c r="AC62" s="28">
        <f t="shared" si="2"/>
        <v>75</v>
      </c>
      <c r="AD62" s="18">
        <f t="shared" si="6"/>
        <v>19215</v>
      </c>
      <c r="AE62" s="29">
        <f t="array" ref="AE62">IF(ISERROR(SUM(C62:D62)/B62),"",SUM(C62:D62)/B62)</f>
        <v>0</v>
      </c>
      <c r="AF62" s="29">
        <f t="array" ref="AF62">IF(ISERROR(AD62/B62),"",AD62/B62)</f>
        <v>0.99611197511664074</v>
      </c>
      <c r="AG62" s="29">
        <f t="array" ref="AG62">IF(ISERROR(SUM(M62:N62,E62,W62:Z62)/B62),"",SUM(M62:N62,E62,W62:Z62)/B62)</f>
        <v>7.7760497667185074E-3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3.8880248833592537E-3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38255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420</v>
      </c>
      <c r="X63" s="20">
        <f t="shared" si="7"/>
        <v>205</v>
      </c>
      <c r="Y63" s="20">
        <f t="shared" si="7"/>
        <v>0</v>
      </c>
      <c r="Z63" s="20">
        <f t="shared" si="7"/>
        <v>0</v>
      </c>
      <c r="AA63" s="20">
        <f t="shared" si="7"/>
        <v>75</v>
      </c>
      <c r="AB63" s="20">
        <f t="shared" si="7"/>
        <v>0</v>
      </c>
      <c r="AC63" s="28">
        <f t="shared" si="2"/>
        <v>75</v>
      </c>
      <c r="AD63" s="20">
        <f t="shared" si="7"/>
        <v>38180</v>
      </c>
      <c r="AE63" s="29">
        <f t="array" ref="AE63">IF(ISERROR(SUM(C63:D63)/B63),"",SUM(C63:D63)/B63)</f>
        <v>0</v>
      </c>
      <c r="AF63" s="29">
        <f t="array" ref="AF63">IF(ISERROR(AD63/B63),"",AD63/B63)</f>
        <v>0.99803947196444909</v>
      </c>
      <c r="AG63" s="29">
        <f t="array" ref="AG63">IF(ISERROR(SUM(M63:N63,E63,W63:Z63)/B63),"",SUM(M63:N63,E63,W63:Z63)/B63)</f>
        <v>1.6337733629590904E-2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1.9605280355509086E-3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2" t="s">
        <v>51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4"/>
      <c r="AN64" s="31"/>
      <c r="AO64" s="31"/>
    </row>
    <row r="65" spans="1:41" ht="43.5" customHeight="1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7"/>
      <c r="AN65" s="31"/>
      <c r="AO65" s="31"/>
    </row>
    <row r="66" spans="1:41" ht="43.5" customHeight="1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8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1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s="2" customFormat="1" ht="17.25" customHeight="1">
      <c r="A3" s="54" t="s">
        <v>2</v>
      </c>
      <c r="B3" s="57" t="s">
        <v>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60" t="s">
        <v>4</v>
      </c>
      <c r="AE3" s="63" t="s">
        <v>5</v>
      </c>
      <c r="AF3" s="63" t="s">
        <v>6</v>
      </c>
      <c r="AG3" s="66" t="s">
        <v>7</v>
      </c>
      <c r="AH3" s="66"/>
      <c r="AI3" s="66"/>
      <c r="AJ3" s="66"/>
      <c r="AK3" s="66"/>
      <c r="AL3" s="66"/>
      <c r="AM3" s="66"/>
      <c r="AN3" s="67" t="s">
        <v>8</v>
      </c>
      <c r="AO3" s="68" t="s">
        <v>9</v>
      </c>
    </row>
    <row r="4" spans="1:41" s="2" customFormat="1" ht="17.25" customHeight="1">
      <c r="A4" s="55"/>
      <c r="B4" s="69" t="s">
        <v>10</v>
      </c>
      <c r="C4" s="46" t="s">
        <v>11</v>
      </c>
      <c r="D4" s="47"/>
      <c r="E4" s="48"/>
      <c r="F4" s="89" t="s">
        <v>12</v>
      </c>
      <c r="G4" s="90"/>
      <c r="H4" s="90"/>
      <c r="I4" s="90"/>
      <c r="J4" s="91" t="s">
        <v>13</v>
      </c>
      <c r="K4" s="91"/>
      <c r="L4" s="91"/>
      <c r="M4" s="43" t="s">
        <v>14</v>
      </c>
      <c r="N4" s="44"/>
      <c r="O4" s="44"/>
      <c r="P4" s="44"/>
      <c r="Q4" s="44"/>
      <c r="R4" s="44"/>
      <c r="S4" s="44"/>
      <c r="T4" s="44"/>
      <c r="U4" s="44"/>
      <c r="V4" s="45"/>
      <c r="W4" s="46" t="s">
        <v>15</v>
      </c>
      <c r="X4" s="47"/>
      <c r="Y4" s="47"/>
      <c r="Z4" s="47"/>
      <c r="AA4" s="48"/>
      <c r="AB4" s="52" t="s">
        <v>16</v>
      </c>
      <c r="AC4" s="86" t="s">
        <v>7</v>
      </c>
      <c r="AD4" s="61"/>
      <c r="AE4" s="64"/>
      <c r="AF4" s="64"/>
      <c r="AG4" s="66"/>
      <c r="AH4" s="66"/>
      <c r="AI4" s="66"/>
      <c r="AJ4" s="66"/>
      <c r="AK4" s="66"/>
      <c r="AL4" s="66"/>
      <c r="AM4" s="66"/>
      <c r="AN4" s="67"/>
      <c r="AO4" s="68"/>
    </row>
    <row r="5" spans="1:41" s="2" customFormat="1" ht="18.75" customHeight="1">
      <c r="A5" s="55"/>
      <c r="B5" s="70"/>
      <c r="C5" s="49"/>
      <c r="D5" s="50"/>
      <c r="E5" s="51"/>
      <c r="F5" s="89" t="s">
        <v>17</v>
      </c>
      <c r="G5" s="90"/>
      <c r="H5" s="90"/>
      <c r="I5" s="39" t="s">
        <v>18</v>
      </c>
      <c r="J5" s="91" t="s">
        <v>19</v>
      </c>
      <c r="K5" s="91"/>
      <c r="L5" s="91"/>
      <c r="M5" s="43" t="s">
        <v>20</v>
      </c>
      <c r="N5" s="44"/>
      <c r="O5" s="44"/>
      <c r="P5" s="45"/>
      <c r="Q5" s="43" t="s">
        <v>21</v>
      </c>
      <c r="R5" s="44"/>
      <c r="S5" s="44"/>
      <c r="T5" s="44"/>
      <c r="U5" s="44"/>
      <c r="V5" s="45"/>
      <c r="W5" s="49"/>
      <c r="X5" s="50"/>
      <c r="Y5" s="50"/>
      <c r="Z5" s="50"/>
      <c r="AA5" s="51"/>
      <c r="AB5" s="52"/>
      <c r="AC5" s="87"/>
      <c r="AD5" s="61"/>
      <c r="AE5" s="64"/>
      <c r="AF5" s="64"/>
      <c r="AG5" s="85" t="s">
        <v>22</v>
      </c>
      <c r="AH5" s="81" t="s">
        <v>11</v>
      </c>
      <c r="AI5" s="82" t="s">
        <v>23</v>
      </c>
      <c r="AJ5" s="82" t="s">
        <v>24</v>
      </c>
      <c r="AK5" s="83" t="s">
        <v>21</v>
      </c>
      <c r="AL5" s="84" t="s">
        <v>15</v>
      </c>
      <c r="AM5" s="85" t="s">
        <v>16</v>
      </c>
      <c r="AN5" s="67"/>
      <c r="AO5" s="68"/>
    </row>
    <row r="6" spans="1:41" s="3" customFormat="1" ht="48" customHeight="1">
      <c r="A6" s="56"/>
      <c r="B6" s="71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2"/>
      <c r="AC6" s="88"/>
      <c r="AD6" s="62"/>
      <c r="AE6" s="65"/>
      <c r="AF6" s="65"/>
      <c r="AG6" s="85"/>
      <c r="AH6" s="81"/>
      <c r="AI6" s="82"/>
      <c r="AJ6" s="82"/>
      <c r="AK6" s="83"/>
      <c r="AL6" s="84"/>
      <c r="AM6" s="85"/>
      <c r="AN6" s="67"/>
      <c r="AO6" s="68"/>
    </row>
    <row r="7" spans="1:41" s="3" customFormat="1" ht="20.25" customHeight="1">
      <c r="A7" s="36">
        <v>2501</v>
      </c>
      <c r="B7" s="36">
        <f t="shared" ref="B7:B33" si="0">720-SUM(M7:N7,W7:Z7,E7)</f>
        <v>645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60</v>
      </c>
      <c r="X7" s="36">
        <v>15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645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0.11627906976744186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hidden="1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25+15</f>
        <v>40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5.8823529411764705E-2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19295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85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19295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7.514900233221042E-3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61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690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30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690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4.3478260869565216E-2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f>30+50</f>
        <v>80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640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0.125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hidden="1" customHeight="1">
      <c r="A51" s="36">
        <v>4503</v>
      </c>
      <c r="B51" s="36">
        <f t="shared" si="4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635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25+30+30</f>
        <v>85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635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0.13385826771653545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19245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195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19245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1.0132501948558068E-2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38540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60</v>
      </c>
      <c r="X63" s="20">
        <f t="shared" si="7"/>
        <v>280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0</v>
      </c>
      <c r="AD63" s="20">
        <f t="shared" si="7"/>
        <v>38540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8.822003113648157E-3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2" t="s">
        <v>51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4"/>
      <c r="AN64" s="31"/>
      <c r="AO64" s="31"/>
    </row>
    <row r="65" spans="1:41" ht="43.5" customHeight="1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7"/>
      <c r="AN65" s="31"/>
      <c r="AO65" s="31"/>
    </row>
    <row r="66" spans="1:41" ht="43.5" customHeight="1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8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U47" sqref="U4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s="2" customFormat="1" ht="17.25" customHeight="1">
      <c r="A3" s="54" t="s">
        <v>2</v>
      </c>
      <c r="B3" s="57" t="s">
        <v>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60" t="s">
        <v>4</v>
      </c>
      <c r="AE3" s="63" t="s">
        <v>5</v>
      </c>
      <c r="AF3" s="63" t="s">
        <v>6</v>
      </c>
      <c r="AG3" s="66" t="s">
        <v>7</v>
      </c>
      <c r="AH3" s="66"/>
      <c r="AI3" s="66"/>
      <c r="AJ3" s="66"/>
      <c r="AK3" s="66"/>
      <c r="AL3" s="66"/>
      <c r="AM3" s="66"/>
      <c r="AN3" s="67" t="s">
        <v>8</v>
      </c>
      <c r="AO3" s="68" t="s">
        <v>9</v>
      </c>
    </row>
    <row r="4" spans="1:41" s="2" customFormat="1" ht="17.25" customHeight="1">
      <c r="A4" s="55"/>
      <c r="B4" s="69" t="s">
        <v>10</v>
      </c>
      <c r="C4" s="46" t="s">
        <v>11</v>
      </c>
      <c r="D4" s="47"/>
      <c r="E4" s="48"/>
      <c r="F4" s="89" t="s">
        <v>12</v>
      </c>
      <c r="G4" s="90"/>
      <c r="H4" s="90"/>
      <c r="I4" s="90"/>
      <c r="J4" s="91" t="s">
        <v>13</v>
      </c>
      <c r="K4" s="91"/>
      <c r="L4" s="91"/>
      <c r="M4" s="43" t="s">
        <v>14</v>
      </c>
      <c r="N4" s="44"/>
      <c r="O4" s="44"/>
      <c r="P4" s="44"/>
      <c r="Q4" s="44"/>
      <c r="R4" s="44"/>
      <c r="S4" s="44"/>
      <c r="T4" s="44"/>
      <c r="U4" s="44"/>
      <c r="V4" s="45"/>
      <c r="W4" s="46" t="s">
        <v>15</v>
      </c>
      <c r="X4" s="47"/>
      <c r="Y4" s="47"/>
      <c r="Z4" s="47"/>
      <c r="AA4" s="48"/>
      <c r="AB4" s="52" t="s">
        <v>16</v>
      </c>
      <c r="AC4" s="86" t="s">
        <v>7</v>
      </c>
      <c r="AD4" s="61"/>
      <c r="AE4" s="64"/>
      <c r="AF4" s="64"/>
      <c r="AG4" s="66"/>
      <c r="AH4" s="66"/>
      <c r="AI4" s="66"/>
      <c r="AJ4" s="66"/>
      <c r="AK4" s="66"/>
      <c r="AL4" s="66"/>
      <c r="AM4" s="66"/>
      <c r="AN4" s="67"/>
      <c r="AO4" s="68"/>
    </row>
    <row r="5" spans="1:41" s="2" customFormat="1" ht="18.75" customHeight="1">
      <c r="A5" s="55"/>
      <c r="B5" s="70"/>
      <c r="C5" s="49"/>
      <c r="D5" s="50"/>
      <c r="E5" s="51"/>
      <c r="F5" s="89" t="s">
        <v>17</v>
      </c>
      <c r="G5" s="90"/>
      <c r="H5" s="90"/>
      <c r="I5" s="40" t="s">
        <v>18</v>
      </c>
      <c r="J5" s="91" t="s">
        <v>19</v>
      </c>
      <c r="K5" s="91"/>
      <c r="L5" s="91"/>
      <c r="M5" s="43" t="s">
        <v>20</v>
      </c>
      <c r="N5" s="44"/>
      <c r="O5" s="44"/>
      <c r="P5" s="45"/>
      <c r="Q5" s="43" t="s">
        <v>21</v>
      </c>
      <c r="R5" s="44"/>
      <c r="S5" s="44"/>
      <c r="T5" s="44"/>
      <c r="U5" s="44"/>
      <c r="V5" s="45"/>
      <c r="W5" s="49"/>
      <c r="X5" s="50"/>
      <c r="Y5" s="50"/>
      <c r="Z5" s="50"/>
      <c r="AA5" s="51"/>
      <c r="AB5" s="52"/>
      <c r="AC5" s="87"/>
      <c r="AD5" s="61"/>
      <c r="AE5" s="64"/>
      <c r="AF5" s="64"/>
      <c r="AG5" s="85" t="s">
        <v>22</v>
      </c>
      <c r="AH5" s="81" t="s">
        <v>11</v>
      </c>
      <c r="AI5" s="82" t="s">
        <v>23</v>
      </c>
      <c r="AJ5" s="82" t="s">
        <v>24</v>
      </c>
      <c r="AK5" s="83" t="s">
        <v>21</v>
      </c>
      <c r="AL5" s="84" t="s">
        <v>15</v>
      </c>
      <c r="AM5" s="85" t="s">
        <v>16</v>
      </c>
      <c r="AN5" s="67"/>
      <c r="AO5" s="68"/>
    </row>
    <row r="6" spans="1:41" s="3" customFormat="1" ht="48" customHeight="1">
      <c r="A6" s="56"/>
      <c r="B6" s="71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2"/>
      <c r="AC6" s="88"/>
      <c r="AD6" s="62"/>
      <c r="AE6" s="65"/>
      <c r="AF6" s="65"/>
      <c r="AG6" s="85"/>
      <c r="AH6" s="81"/>
      <c r="AI6" s="82"/>
      <c r="AJ6" s="82"/>
      <c r="AK6" s="83"/>
      <c r="AL6" s="84"/>
      <c r="AM6" s="85"/>
      <c r="AN6" s="67"/>
      <c r="AO6" s="68"/>
    </row>
    <row r="7" spans="1:41" s="3" customFormat="1" ht="20.25" customHeight="1">
      <c r="A7" s="36">
        <v>2501</v>
      </c>
      <c r="B7" s="36">
        <f t="shared" ref="B7:B33" si="0">720-SUM(M7:N7,W7:Z7,E7)</f>
        <v>700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90</v>
      </c>
      <c r="W7" s="36">
        <v>0</v>
      </c>
      <c r="X7" s="36">
        <v>20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90</v>
      </c>
      <c r="AD7" s="36">
        <f t="shared" ref="AD7:AD33" si="1">B7+N7+M7-AC7</f>
        <v>610</v>
      </c>
      <c r="AE7" s="29">
        <f t="array" ref="AE7">IF(ISERROR(SUM(C7:D7)/B7),"",SUM(C7:D7)/B7)</f>
        <v>0</v>
      </c>
      <c r="AF7" s="29">
        <f t="array" ref="AF7">IF(ISERROR(AD7/B7),"",AD7/B7)</f>
        <v>0.87142857142857144</v>
      </c>
      <c r="AG7" s="29">
        <f t="array" ref="AG7">IF(ISERROR(SUM(M7:N7,E7,W7:Z7)/B7),"",SUM(M7:N7,E7,W7:Z7)/B7)</f>
        <v>2.8571428571428571E-2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0.12857142857142856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690</v>
      </c>
      <c r="C19" s="36">
        <v>70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f>25+15</f>
        <v>40</v>
      </c>
      <c r="W19" s="36">
        <v>0</v>
      </c>
      <c r="X19" s="36">
        <f>20+10</f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110</v>
      </c>
      <c r="AD19" s="36">
        <f t="shared" si="1"/>
        <v>580</v>
      </c>
      <c r="AE19" s="29">
        <f t="array" ref="AE19">IF(ISERROR(SUM(C19:D19)/B19),"",SUM(C19:D19)/B19)</f>
        <v>0.10144927536231885</v>
      </c>
      <c r="AF19" s="29">
        <f t="array" ref="AF19">IF(ISERROR(AD19/B19),"",AD19/B19)</f>
        <v>0.84057971014492749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0.10144927536231885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5.7971014492753624E-2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hidden="1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f>3*60</f>
        <v>180</v>
      </c>
      <c r="W24" s="36">
        <v>0</v>
      </c>
      <c r="X24" s="36">
        <f>20+20</f>
        <v>40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180</v>
      </c>
      <c r="AD24" s="36">
        <f t="shared" si="1"/>
        <v>500</v>
      </c>
      <c r="AE24" s="29">
        <f t="array" ref="AE24">IF(ISERROR(SUM(C24:D24)/B24),"",SUM(C24:D24)/B24)</f>
        <v>0</v>
      </c>
      <c r="AF24" s="29">
        <f t="array" ref="AF24">IF(ISERROR(AD24/B24),"",AD24/B24)</f>
        <v>0.73529411764705888</v>
      </c>
      <c r="AG24" s="29">
        <f t="array" ref="AG24">IF(ISERROR(SUM(M24:N24,E24,W24:Z24)/B24),"",SUM(M24:N24,E24,W24:Z24)/B24)</f>
        <v>5.8823529411764705E-2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0.26470588235294118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hidden="1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19350</v>
      </c>
      <c r="C34" s="17">
        <f t="shared" ref="C34:AB34" si="3">SUM(C7:C33)</f>
        <v>70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310</v>
      </c>
      <c r="W34" s="17">
        <f t="shared" si="3"/>
        <v>0</v>
      </c>
      <c r="X34" s="17">
        <f t="shared" si="3"/>
        <v>90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380</v>
      </c>
      <c r="AD34" s="17">
        <f>SUM(AD7:AD33)</f>
        <v>18970</v>
      </c>
      <c r="AE34" s="29">
        <f t="array" ref="AE34">IF(ISERROR(SUM(C34:D34)/B34),"",SUM(C34:D34)/B34)</f>
        <v>3.6175710594315244E-3</v>
      </c>
      <c r="AF34" s="29">
        <f t="array" ref="AF34">IF(ISERROR(AD34/B34),"",AD34/B34)</f>
        <v>0.9803617571059432</v>
      </c>
      <c r="AG34" s="29">
        <f t="array" ref="AG34">IF(ISERROR(SUM(M34:N34,E34,W34:Z34)/B34),"",SUM(M34:N34,E34,W34:Z34)/B34)</f>
        <v>4.6511627906976744E-3</v>
      </c>
      <c r="AH34" s="29">
        <f t="array" ref="AH34">IF(ISERROR(SUM(C34:D34)/B34),"",SUM(C34:D34)/B34)</f>
        <v>3.6175710594315244E-3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1.6020671834625324E-2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61" si="4">720-SUM(M35:N35,W35:Z35,E35)</f>
        <v>670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f>50</f>
        <v>50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670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7.4626865671641784E-2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650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70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650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0.1076923076923077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hidden="1" customHeight="1">
      <c r="A51" s="36">
        <v>4503</v>
      </c>
      <c r="B51" s="36">
        <f t="shared" si="4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120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19200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240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19200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1.2500000000000001E-2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38550</v>
      </c>
      <c r="C63" s="20">
        <f>C62+C34</f>
        <v>70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310</v>
      </c>
      <c r="W63" s="20">
        <f t="shared" si="7"/>
        <v>0</v>
      </c>
      <c r="X63" s="20">
        <f t="shared" si="7"/>
        <v>330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380</v>
      </c>
      <c r="AD63" s="20">
        <f t="shared" si="7"/>
        <v>38170</v>
      </c>
      <c r="AE63" s="29">
        <f t="array" ref="AE63">IF(ISERROR(SUM(C63:D63)/B63),"",SUM(C63:D63)/B63)</f>
        <v>1.8158236057068742E-3</v>
      </c>
      <c r="AF63" s="29">
        <f t="array" ref="AF63">IF(ISERROR(AD63/B63),"",AD63/B63)</f>
        <v>0.99014267185473415</v>
      </c>
      <c r="AG63" s="29">
        <f t="array" ref="AG63">IF(ISERROR(SUM(M63:N63,E63,W63:Z63)/B63),"",SUM(M63:N63,E63,W63:Z63)/B63)</f>
        <v>8.5603112840466934E-3</v>
      </c>
      <c r="AH63" s="29">
        <f t="array" ref="AH63">IF(ISERROR(SUM(C63:D63)/B63),"",SUM(C63:D63)/B63)</f>
        <v>1.8158236057068742E-3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8.0415045395590135E-3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2" t="s">
        <v>51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4"/>
      <c r="AN64" s="31"/>
      <c r="AO64" s="31"/>
    </row>
    <row r="65" spans="1:41" ht="43.5" customHeight="1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7"/>
      <c r="AN65" s="31"/>
      <c r="AO65" s="31"/>
    </row>
    <row r="66" spans="1:41" ht="43.5" customHeight="1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8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X52" sqref="X52:AA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s="2" customFormat="1" ht="17.25" customHeight="1">
      <c r="A3" s="54" t="s">
        <v>2</v>
      </c>
      <c r="B3" s="57" t="s">
        <v>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60" t="s">
        <v>4</v>
      </c>
      <c r="AE3" s="63" t="s">
        <v>5</v>
      </c>
      <c r="AF3" s="63" t="s">
        <v>6</v>
      </c>
      <c r="AG3" s="66" t="s">
        <v>7</v>
      </c>
      <c r="AH3" s="66"/>
      <c r="AI3" s="66"/>
      <c r="AJ3" s="66"/>
      <c r="AK3" s="66"/>
      <c r="AL3" s="66"/>
      <c r="AM3" s="66"/>
      <c r="AN3" s="67" t="s">
        <v>8</v>
      </c>
      <c r="AO3" s="68" t="s">
        <v>9</v>
      </c>
    </row>
    <row r="4" spans="1:41" s="2" customFormat="1" ht="17.25" customHeight="1">
      <c r="A4" s="55"/>
      <c r="B4" s="69" t="s">
        <v>10</v>
      </c>
      <c r="C4" s="46" t="s">
        <v>11</v>
      </c>
      <c r="D4" s="47"/>
      <c r="E4" s="48"/>
      <c r="F4" s="89" t="s">
        <v>12</v>
      </c>
      <c r="G4" s="90"/>
      <c r="H4" s="90"/>
      <c r="I4" s="90"/>
      <c r="J4" s="91" t="s">
        <v>13</v>
      </c>
      <c r="K4" s="91"/>
      <c r="L4" s="91"/>
      <c r="M4" s="43" t="s">
        <v>14</v>
      </c>
      <c r="N4" s="44"/>
      <c r="O4" s="44"/>
      <c r="P4" s="44"/>
      <c r="Q4" s="44"/>
      <c r="R4" s="44"/>
      <c r="S4" s="44"/>
      <c r="T4" s="44"/>
      <c r="U4" s="44"/>
      <c r="V4" s="45"/>
      <c r="W4" s="46" t="s">
        <v>15</v>
      </c>
      <c r="X4" s="47"/>
      <c r="Y4" s="47"/>
      <c r="Z4" s="47"/>
      <c r="AA4" s="48"/>
      <c r="AB4" s="52" t="s">
        <v>16</v>
      </c>
      <c r="AC4" s="86" t="s">
        <v>7</v>
      </c>
      <c r="AD4" s="61"/>
      <c r="AE4" s="64"/>
      <c r="AF4" s="64"/>
      <c r="AG4" s="66"/>
      <c r="AH4" s="66"/>
      <c r="AI4" s="66"/>
      <c r="AJ4" s="66"/>
      <c r="AK4" s="66"/>
      <c r="AL4" s="66"/>
      <c r="AM4" s="66"/>
      <c r="AN4" s="67"/>
      <c r="AO4" s="68"/>
    </row>
    <row r="5" spans="1:41" s="2" customFormat="1" ht="18.75" customHeight="1">
      <c r="A5" s="55"/>
      <c r="B5" s="70"/>
      <c r="C5" s="49"/>
      <c r="D5" s="50"/>
      <c r="E5" s="51"/>
      <c r="F5" s="89" t="s">
        <v>17</v>
      </c>
      <c r="G5" s="90"/>
      <c r="H5" s="90"/>
      <c r="I5" s="41" t="s">
        <v>18</v>
      </c>
      <c r="J5" s="91" t="s">
        <v>19</v>
      </c>
      <c r="K5" s="91"/>
      <c r="L5" s="91"/>
      <c r="M5" s="43" t="s">
        <v>20</v>
      </c>
      <c r="N5" s="44"/>
      <c r="O5" s="44"/>
      <c r="P5" s="45"/>
      <c r="Q5" s="43" t="s">
        <v>21</v>
      </c>
      <c r="R5" s="44"/>
      <c r="S5" s="44"/>
      <c r="T5" s="44"/>
      <c r="U5" s="44"/>
      <c r="V5" s="45"/>
      <c r="W5" s="49"/>
      <c r="X5" s="50"/>
      <c r="Y5" s="50"/>
      <c r="Z5" s="50"/>
      <c r="AA5" s="51"/>
      <c r="AB5" s="52"/>
      <c r="AC5" s="87"/>
      <c r="AD5" s="61"/>
      <c r="AE5" s="64"/>
      <c r="AF5" s="64"/>
      <c r="AG5" s="85" t="s">
        <v>22</v>
      </c>
      <c r="AH5" s="81" t="s">
        <v>11</v>
      </c>
      <c r="AI5" s="82" t="s">
        <v>23</v>
      </c>
      <c r="AJ5" s="82" t="s">
        <v>24</v>
      </c>
      <c r="AK5" s="83" t="s">
        <v>21</v>
      </c>
      <c r="AL5" s="84" t="s">
        <v>15</v>
      </c>
      <c r="AM5" s="85" t="s">
        <v>16</v>
      </c>
      <c r="AN5" s="67"/>
      <c r="AO5" s="68"/>
    </row>
    <row r="6" spans="1:41" s="3" customFormat="1" ht="48" customHeight="1">
      <c r="A6" s="56"/>
      <c r="B6" s="71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2"/>
      <c r="AC6" s="88"/>
      <c r="AD6" s="62"/>
      <c r="AE6" s="65"/>
      <c r="AF6" s="65"/>
      <c r="AG6" s="85"/>
      <c r="AH6" s="81"/>
      <c r="AI6" s="82"/>
      <c r="AJ6" s="82"/>
      <c r="AK6" s="83"/>
      <c r="AL6" s="84"/>
      <c r="AM6" s="85"/>
      <c r="AN6" s="67"/>
      <c r="AO6" s="68"/>
    </row>
    <row r="7" spans="1:41" s="3" customFormat="1" ht="20.25" hidden="1" customHeight="1">
      <c r="A7" s="36">
        <v>2501</v>
      </c>
      <c r="B7" s="36">
        <f t="shared" ref="B7:B33" si="0">720-SUM(M7:N7,W7:Z7,E7)</f>
        <v>720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645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15</v>
      </c>
      <c r="X19" s="36">
        <f>15+20+25</f>
        <v>60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645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0.11627906976744186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600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90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20</v>
      </c>
      <c r="AD23" s="36">
        <f t="shared" si="1"/>
        <v>580</v>
      </c>
      <c r="AE23" s="29">
        <f t="array" ref="AE23">IF(ISERROR(SUM(C23:D23)/B23),"",SUM(C23:D23)/B23)</f>
        <v>3.3333333333333333E-2</v>
      </c>
      <c r="AF23" s="29">
        <f t="array" ref="AF23">IF(ISERROR(AD23/B23),"",AD23/B23)</f>
        <v>0.96666666666666667</v>
      </c>
      <c r="AG23" s="29">
        <f t="array" ref="AG23">IF(ISERROR(SUM(M23:N23,E23,W23:Z23)/B23),"",SUM(M23:N23,E23,W23:Z23)/B23)</f>
        <v>0.2</v>
      </c>
      <c r="AH23" s="29">
        <f t="array" ref="AH23">IF(ISERROR(SUM(C23:D23)/B23),"",SUM(C23:D23)/B23)</f>
        <v>3.3333333333333333E-2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650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20+15+15+20</f>
        <v>70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650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0.1076923076923077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hidden="1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19175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105</v>
      </c>
      <c r="X34" s="17">
        <f t="shared" si="3"/>
        <v>160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20</v>
      </c>
      <c r="AD34" s="17">
        <f>SUM(AD7:AD33)</f>
        <v>19155</v>
      </c>
      <c r="AE34" s="29">
        <f t="array" ref="AE34">IF(ISERROR(SUM(C34:D34)/B34),"",SUM(C34:D34)/B34)</f>
        <v>1.0430247718383311E-3</v>
      </c>
      <c r="AF34" s="29">
        <f t="array" ref="AF34">IF(ISERROR(AD34/B34),"",AD34/B34)</f>
        <v>0.99895697522816163</v>
      </c>
      <c r="AG34" s="29">
        <f t="array" ref="AG34">IF(ISERROR(SUM(M34:N34,E34,W34:Z34)/B34),"",SUM(M34:N34,E34,W34:Z34)/B34)</f>
        <v>1.3820078226857888E-2</v>
      </c>
      <c r="AH34" s="29">
        <f t="array" ref="AH34">IF(ISERROR(SUM(C34:D34)/B34),"",SUM(C34:D34)/B34)</f>
        <v>1.0430247718383311E-3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61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270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450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270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1.6666666666666667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515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f>20+35</f>
        <v>55</v>
      </c>
      <c r="Y47" s="36">
        <v>0</v>
      </c>
      <c r="Z47" s="36">
        <f>2.5*60</f>
        <v>150</v>
      </c>
      <c r="AA47" s="36">
        <v>0</v>
      </c>
      <c r="AB47" s="36">
        <v>0</v>
      </c>
      <c r="AC47" s="28">
        <f t="shared" si="2"/>
        <v>0</v>
      </c>
      <c r="AD47" s="36">
        <f t="shared" si="5"/>
        <v>515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0.39805825242718446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655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f>45+20</f>
        <v>65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655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9.9236641221374045E-2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280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35+15</f>
        <v>50</v>
      </c>
      <c r="Y52" s="36">
        <v>0</v>
      </c>
      <c r="Z52" s="36">
        <v>390</v>
      </c>
      <c r="AA52" s="36">
        <v>0</v>
      </c>
      <c r="AB52" s="36">
        <v>0</v>
      </c>
      <c r="AC52" s="28">
        <f t="shared" si="2"/>
        <v>0</v>
      </c>
      <c r="AD52" s="36">
        <f t="shared" si="5"/>
        <v>280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1.5714285714285714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18280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170</v>
      </c>
      <c r="Y62" s="17">
        <f t="shared" si="6"/>
        <v>450</v>
      </c>
      <c r="Z62" s="17">
        <f t="shared" si="6"/>
        <v>540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18280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6.3457330415754923E-2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37455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105</v>
      </c>
      <c r="X63" s="20">
        <f t="shared" si="7"/>
        <v>330</v>
      </c>
      <c r="Y63" s="20">
        <f t="shared" si="7"/>
        <v>450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2"/>
        <v>20</v>
      </c>
      <c r="AD63" s="20">
        <f t="shared" si="7"/>
        <v>37435</v>
      </c>
      <c r="AE63" s="29">
        <f t="array" ref="AE63">IF(ISERROR(SUM(C63:D63)/B63),"",SUM(C63:D63)/B63)</f>
        <v>5.3397410225604054E-4</v>
      </c>
      <c r="AF63" s="29">
        <f t="array" ref="AF63">IF(ISERROR(AD63/B63),"",AD63/B63)</f>
        <v>0.99946602589774391</v>
      </c>
      <c r="AG63" s="29">
        <f t="array" ref="AG63">IF(ISERROR(SUM(M63:N63,E63,W63:Z63)/B63),"",SUM(M63:N63,E63,W63:Z63)/B63)</f>
        <v>3.8045654785742893E-2</v>
      </c>
      <c r="AH63" s="29">
        <f t="array" ref="AH63">IF(ISERROR(SUM(C63:D63)/B63),"",SUM(C63:D63)/B63)</f>
        <v>5.3397410225604054E-4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2" t="s">
        <v>51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4"/>
      <c r="AN64" s="31"/>
      <c r="AO64" s="31"/>
    </row>
    <row r="65" spans="1:41" ht="43.5" customHeight="1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7"/>
      <c r="AN65" s="31"/>
      <c r="AO65" s="31"/>
    </row>
    <row r="66" spans="1:41" ht="43.5" customHeight="1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8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1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51" sqref="X5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s="2" customFormat="1" ht="17.25" customHeight="1">
      <c r="A3" s="54" t="s">
        <v>2</v>
      </c>
      <c r="B3" s="57" t="s">
        <v>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60" t="s">
        <v>4</v>
      </c>
      <c r="AE3" s="63" t="s">
        <v>5</v>
      </c>
      <c r="AF3" s="63" t="s">
        <v>6</v>
      </c>
      <c r="AG3" s="66" t="s">
        <v>7</v>
      </c>
      <c r="AH3" s="66"/>
      <c r="AI3" s="66"/>
      <c r="AJ3" s="66"/>
      <c r="AK3" s="66"/>
      <c r="AL3" s="66"/>
      <c r="AM3" s="66"/>
      <c r="AN3" s="67" t="s">
        <v>8</v>
      </c>
      <c r="AO3" s="68" t="s">
        <v>9</v>
      </c>
    </row>
    <row r="4" spans="1:41" s="2" customFormat="1" ht="17.25" customHeight="1">
      <c r="A4" s="55"/>
      <c r="B4" s="69" t="s">
        <v>10</v>
      </c>
      <c r="C4" s="46" t="s">
        <v>11</v>
      </c>
      <c r="D4" s="47"/>
      <c r="E4" s="48"/>
      <c r="F4" s="89" t="s">
        <v>12</v>
      </c>
      <c r="G4" s="90"/>
      <c r="H4" s="90"/>
      <c r="I4" s="90"/>
      <c r="J4" s="91" t="s">
        <v>13</v>
      </c>
      <c r="K4" s="91"/>
      <c r="L4" s="91"/>
      <c r="M4" s="43" t="s">
        <v>14</v>
      </c>
      <c r="N4" s="44"/>
      <c r="O4" s="44"/>
      <c r="P4" s="44"/>
      <c r="Q4" s="44"/>
      <c r="R4" s="44"/>
      <c r="S4" s="44"/>
      <c r="T4" s="44"/>
      <c r="U4" s="44"/>
      <c r="V4" s="45"/>
      <c r="W4" s="46" t="s">
        <v>15</v>
      </c>
      <c r="X4" s="47"/>
      <c r="Y4" s="47"/>
      <c r="Z4" s="47"/>
      <c r="AA4" s="48"/>
      <c r="AB4" s="52" t="s">
        <v>16</v>
      </c>
      <c r="AC4" s="86" t="s">
        <v>7</v>
      </c>
      <c r="AD4" s="61"/>
      <c r="AE4" s="64"/>
      <c r="AF4" s="64"/>
      <c r="AG4" s="66"/>
      <c r="AH4" s="66"/>
      <c r="AI4" s="66"/>
      <c r="AJ4" s="66"/>
      <c r="AK4" s="66"/>
      <c r="AL4" s="66"/>
      <c r="AM4" s="66"/>
      <c r="AN4" s="67"/>
      <c r="AO4" s="68"/>
    </row>
    <row r="5" spans="1:41" s="2" customFormat="1" ht="18.75" customHeight="1">
      <c r="A5" s="55"/>
      <c r="B5" s="70"/>
      <c r="C5" s="49"/>
      <c r="D5" s="50"/>
      <c r="E5" s="51"/>
      <c r="F5" s="89" t="s">
        <v>17</v>
      </c>
      <c r="G5" s="90"/>
      <c r="H5" s="90"/>
      <c r="I5" s="42" t="s">
        <v>18</v>
      </c>
      <c r="J5" s="91" t="s">
        <v>19</v>
      </c>
      <c r="K5" s="91"/>
      <c r="L5" s="91"/>
      <c r="M5" s="43" t="s">
        <v>20</v>
      </c>
      <c r="N5" s="44"/>
      <c r="O5" s="44"/>
      <c r="P5" s="45"/>
      <c r="Q5" s="43" t="s">
        <v>21</v>
      </c>
      <c r="R5" s="44"/>
      <c r="S5" s="44"/>
      <c r="T5" s="44"/>
      <c r="U5" s="44"/>
      <c r="V5" s="45"/>
      <c r="W5" s="49"/>
      <c r="X5" s="50"/>
      <c r="Y5" s="50"/>
      <c r="Z5" s="50"/>
      <c r="AA5" s="51"/>
      <c r="AB5" s="52"/>
      <c r="AC5" s="87"/>
      <c r="AD5" s="61"/>
      <c r="AE5" s="64"/>
      <c r="AF5" s="64"/>
      <c r="AG5" s="85" t="s">
        <v>22</v>
      </c>
      <c r="AH5" s="81" t="s">
        <v>11</v>
      </c>
      <c r="AI5" s="82" t="s">
        <v>23</v>
      </c>
      <c r="AJ5" s="82" t="s">
        <v>24</v>
      </c>
      <c r="AK5" s="83" t="s">
        <v>21</v>
      </c>
      <c r="AL5" s="84" t="s">
        <v>15</v>
      </c>
      <c r="AM5" s="85" t="s">
        <v>16</v>
      </c>
      <c r="AN5" s="67"/>
      <c r="AO5" s="68"/>
    </row>
    <row r="6" spans="1:41" s="3" customFormat="1" ht="48" customHeight="1">
      <c r="A6" s="56"/>
      <c r="B6" s="71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2"/>
      <c r="AC6" s="88"/>
      <c r="AD6" s="62"/>
      <c r="AE6" s="65"/>
      <c r="AF6" s="65"/>
      <c r="AG6" s="85"/>
      <c r="AH6" s="81"/>
      <c r="AI6" s="82"/>
      <c r="AJ6" s="82"/>
      <c r="AK6" s="83"/>
      <c r="AL6" s="84"/>
      <c r="AM6" s="85"/>
      <c r="AN6" s="67"/>
      <c r="AO6" s="68"/>
    </row>
    <row r="7" spans="1:41" s="3" customFormat="1" ht="20.25" hidden="1" customHeight="1">
      <c r="A7" s="36">
        <v>2501</v>
      </c>
      <c r="B7" s="36">
        <f t="shared" ref="B7:B61" si="0">720-SUM(M7:N7,W7:Z7,E7)</f>
        <v>720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180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540</v>
      </c>
      <c r="AA17" s="36">
        <v>0</v>
      </c>
      <c r="AB17" s="36">
        <v>0</v>
      </c>
      <c r="AC17" s="28">
        <f t="shared" si="2"/>
        <v>0</v>
      </c>
      <c r="AD17" s="36">
        <f t="shared" si="1"/>
        <v>180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hidden="1" customHeight="1">
      <c r="A19" s="36">
        <v>3004</v>
      </c>
      <c r="B19" s="36">
        <f t="shared" si="0"/>
        <v>720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300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f>3.5*60</f>
        <v>210</v>
      </c>
      <c r="X20" s="36">
        <v>0</v>
      </c>
      <c r="Y20" s="36">
        <f>3.5*60</f>
        <v>210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300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665</v>
      </c>
      <c r="C23" s="36">
        <v>35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10</v>
      </c>
      <c r="X23" s="36">
        <f>30+15</f>
        <v>45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35</v>
      </c>
      <c r="AD23" s="36">
        <f t="shared" si="1"/>
        <v>630</v>
      </c>
      <c r="AE23" s="29">
        <f t="array" ref="AE23">IF(ISERROR(SUM(C23:D23)/B23),"",SUM(C23:D23)/B23)</f>
        <v>5.2631578947368418E-2</v>
      </c>
      <c r="AF23" s="29">
        <f t="array" ref="AF23">IF(ISERROR(AD23/B23),"",AD23/B23)</f>
        <v>0.94736842105263153</v>
      </c>
      <c r="AG23" s="29">
        <f t="array" ref="AG23">IF(ISERROR(SUM(M23:N23,E23,W23:Z23)/B23),"",SUM(M23:N23,E23,W23:Z23)/B23)</f>
        <v>8.2706766917293228E-2</v>
      </c>
      <c r="AH23" s="29">
        <f t="array" ref="AH23">IF(ISERROR(SUM(C23:D23)/B23),"",SUM(C23:D23)/B23)</f>
        <v>5.2631578947368418E-2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>
        <f t="shared" si="0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600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f>2*60</f>
        <v>120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600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0.2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hidden="1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18305</v>
      </c>
      <c r="C34" s="17">
        <f t="shared" ref="C34:AB34" si="3">SUM(C7:C33)</f>
        <v>35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340</v>
      </c>
      <c r="X34" s="17">
        <f t="shared" si="3"/>
        <v>45</v>
      </c>
      <c r="Y34" s="17">
        <f t="shared" si="3"/>
        <v>210</v>
      </c>
      <c r="Z34" s="17">
        <f t="shared" si="3"/>
        <v>540</v>
      </c>
      <c r="AA34" s="17">
        <f t="shared" si="3"/>
        <v>0</v>
      </c>
      <c r="AB34" s="17">
        <f t="shared" si="3"/>
        <v>0</v>
      </c>
      <c r="AC34" s="28">
        <f t="shared" si="2"/>
        <v>35</v>
      </c>
      <c r="AD34" s="17">
        <f>SUM(AD7:AD33)</f>
        <v>18270</v>
      </c>
      <c r="AE34" s="29">
        <f t="array" ref="AE34">IF(ISERROR(SUM(C34:D34)/B34),"",SUM(C34:D34)/B34)</f>
        <v>1.9120458891013384E-3</v>
      </c>
      <c r="AF34" s="29">
        <f t="array" ref="AF34">IF(ISERROR(AD34/B34),"",AD34/B34)</f>
        <v>0.99808795411089868</v>
      </c>
      <c r="AG34" s="29">
        <f t="array" ref="AG34">IF(ISERROR(SUM(M34:N34,E34,W34:Z34)/B34),"",SUM(M34:N34,E34,W34:Z34)/B34)</f>
        <v>6.2004916689429118E-2</v>
      </c>
      <c r="AH34" s="29">
        <f t="array" ref="AH34">IF(ISERROR(SUM(C34:D34)/B34),"",SUM(C34:D34)/B34)</f>
        <v>1.9120458891013384E-3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89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hidden="1" customHeight="1">
      <c r="A47" s="36">
        <v>3004</v>
      </c>
      <c r="B47" s="36">
        <f t="shared" si="4"/>
        <v>720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4"/>
        <v>430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20</v>
      </c>
      <c r="Y48" s="36">
        <v>0</v>
      </c>
      <c r="Z48" s="36">
        <f>4.5*60</f>
        <v>270</v>
      </c>
      <c r="AA48" s="36">
        <v>0</v>
      </c>
      <c r="AB48" s="36">
        <v>0</v>
      </c>
      <c r="AC48" s="28">
        <f t="shared" si="2"/>
        <v>0</v>
      </c>
      <c r="AD48" s="36">
        <f t="shared" si="5"/>
        <v>430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0.67441860465116277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680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f>20+20</f>
        <v>40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680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5.8823529411764705E-2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>
        <f t="shared" si="4"/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4"/>
        <v>695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25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695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3.5971223021582732E-2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19085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85</v>
      </c>
      <c r="Y62" s="17">
        <f t="shared" si="6"/>
        <v>0</v>
      </c>
      <c r="Z62" s="17">
        <f t="shared" si="6"/>
        <v>270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19085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1.8600995546240503E-2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37390</v>
      </c>
      <c r="C63" s="20">
        <f>C62+C34</f>
        <v>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340</v>
      </c>
      <c r="X63" s="20">
        <f t="shared" si="7"/>
        <v>130</v>
      </c>
      <c r="Y63" s="20">
        <f t="shared" si="7"/>
        <v>210</v>
      </c>
      <c r="Z63" s="20">
        <f t="shared" si="7"/>
        <v>810</v>
      </c>
      <c r="AA63" s="20">
        <f t="shared" si="7"/>
        <v>0</v>
      </c>
      <c r="AB63" s="20">
        <f t="shared" si="7"/>
        <v>0</v>
      </c>
      <c r="AC63" s="28">
        <f t="shared" si="2"/>
        <v>35</v>
      </c>
      <c r="AD63" s="20">
        <f t="shared" si="7"/>
        <v>37355</v>
      </c>
      <c r="AE63" s="29">
        <f t="array" ref="AE63">IF(ISERROR(SUM(C63:D63)/B63),"",SUM(C63:D63)/B63)</f>
        <v>9.3607916555228676E-4</v>
      </c>
      <c r="AF63" s="29">
        <f t="array" ref="AF63">IF(ISERROR(AD63/B63),"",AD63/B63)</f>
        <v>0.99906392083444773</v>
      </c>
      <c r="AG63" s="29">
        <f t="array" ref="AG63">IF(ISERROR(SUM(M63:N63,E63,W63:Z63)/B63),"",SUM(M63:N63,E63,W63:Z63)/B63)</f>
        <v>3.9850227333511637E-2</v>
      </c>
      <c r="AH63" s="29">
        <f t="array" ref="AH63">IF(ISERROR(SUM(C63:D63)/B63),"",SUM(C63:D63)/B63)</f>
        <v>9.3607916555228676E-4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2" t="s">
        <v>51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4"/>
      <c r="AN64" s="31"/>
      <c r="AO64" s="31"/>
    </row>
    <row r="65" spans="1:41" ht="43.5" customHeight="1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7"/>
      <c r="AN65" s="31"/>
      <c r="AO65" s="31"/>
    </row>
    <row r="66" spans="1:41" ht="43.5" customHeight="1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8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F55" sqref="F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s="2" customFormat="1" ht="17.25" customHeight="1">
      <c r="A3" s="54" t="s">
        <v>2</v>
      </c>
      <c r="B3" s="57" t="s">
        <v>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60" t="s">
        <v>4</v>
      </c>
      <c r="AE3" s="63" t="s">
        <v>5</v>
      </c>
      <c r="AF3" s="63" t="s">
        <v>6</v>
      </c>
      <c r="AG3" s="66" t="s">
        <v>7</v>
      </c>
      <c r="AH3" s="66"/>
      <c r="AI3" s="66"/>
      <c r="AJ3" s="66"/>
      <c r="AK3" s="66"/>
      <c r="AL3" s="66"/>
      <c r="AM3" s="66"/>
      <c r="AN3" s="67" t="s">
        <v>8</v>
      </c>
      <c r="AO3" s="68" t="s">
        <v>9</v>
      </c>
    </row>
    <row r="4" spans="1:41" s="2" customFormat="1" ht="17.25" customHeight="1">
      <c r="A4" s="55"/>
      <c r="B4" s="69" t="s">
        <v>10</v>
      </c>
      <c r="C4" s="46" t="s">
        <v>11</v>
      </c>
      <c r="D4" s="47"/>
      <c r="E4" s="48"/>
      <c r="F4" s="89" t="s">
        <v>12</v>
      </c>
      <c r="G4" s="90"/>
      <c r="H4" s="90"/>
      <c r="I4" s="90"/>
      <c r="J4" s="91" t="s">
        <v>13</v>
      </c>
      <c r="K4" s="91"/>
      <c r="L4" s="91"/>
      <c r="M4" s="43" t="s">
        <v>14</v>
      </c>
      <c r="N4" s="44"/>
      <c r="O4" s="44"/>
      <c r="P4" s="44"/>
      <c r="Q4" s="44"/>
      <c r="R4" s="44"/>
      <c r="S4" s="44"/>
      <c r="T4" s="44"/>
      <c r="U4" s="44"/>
      <c r="V4" s="45"/>
      <c r="W4" s="46" t="s">
        <v>15</v>
      </c>
      <c r="X4" s="47"/>
      <c r="Y4" s="47"/>
      <c r="Z4" s="47"/>
      <c r="AA4" s="48"/>
      <c r="AB4" s="52" t="s">
        <v>16</v>
      </c>
      <c r="AC4" s="86" t="s">
        <v>7</v>
      </c>
      <c r="AD4" s="61"/>
      <c r="AE4" s="64"/>
      <c r="AF4" s="64"/>
      <c r="AG4" s="66"/>
      <c r="AH4" s="66"/>
      <c r="AI4" s="66"/>
      <c r="AJ4" s="66"/>
      <c r="AK4" s="66"/>
      <c r="AL4" s="66"/>
      <c r="AM4" s="66"/>
      <c r="AN4" s="67"/>
      <c r="AO4" s="68"/>
    </row>
    <row r="5" spans="1:41" s="2" customFormat="1" ht="18.75" customHeight="1">
      <c r="A5" s="55"/>
      <c r="B5" s="70"/>
      <c r="C5" s="49"/>
      <c r="D5" s="50"/>
      <c r="E5" s="51"/>
      <c r="F5" s="89" t="s">
        <v>17</v>
      </c>
      <c r="G5" s="90"/>
      <c r="H5" s="90"/>
      <c r="I5" s="37" t="s">
        <v>18</v>
      </c>
      <c r="J5" s="91" t="s">
        <v>19</v>
      </c>
      <c r="K5" s="91"/>
      <c r="L5" s="91"/>
      <c r="M5" s="43" t="s">
        <v>20</v>
      </c>
      <c r="N5" s="44"/>
      <c r="O5" s="44"/>
      <c r="P5" s="45"/>
      <c r="Q5" s="43" t="s">
        <v>21</v>
      </c>
      <c r="R5" s="44"/>
      <c r="S5" s="44"/>
      <c r="T5" s="44"/>
      <c r="U5" s="44"/>
      <c r="V5" s="45"/>
      <c r="W5" s="49"/>
      <c r="X5" s="50"/>
      <c r="Y5" s="50"/>
      <c r="Z5" s="50"/>
      <c r="AA5" s="51"/>
      <c r="AB5" s="52"/>
      <c r="AC5" s="87"/>
      <c r="AD5" s="61"/>
      <c r="AE5" s="64"/>
      <c r="AF5" s="64"/>
      <c r="AG5" s="85" t="s">
        <v>22</v>
      </c>
      <c r="AH5" s="81" t="s">
        <v>11</v>
      </c>
      <c r="AI5" s="82" t="s">
        <v>23</v>
      </c>
      <c r="AJ5" s="82" t="s">
        <v>24</v>
      </c>
      <c r="AK5" s="83" t="s">
        <v>21</v>
      </c>
      <c r="AL5" s="84" t="s">
        <v>15</v>
      </c>
      <c r="AM5" s="85" t="s">
        <v>16</v>
      </c>
      <c r="AN5" s="67"/>
      <c r="AO5" s="68"/>
    </row>
    <row r="6" spans="1:41" s="3" customFormat="1" ht="48" customHeight="1">
      <c r="A6" s="56"/>
      <c r="B6" s="71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2"/>
      <c r="AC6" s="88"/>
      <c r="AD6" s="62"/>
      <c r="AE6" s="65"/>
      <c r="AF6" s="65"/>
      <c r="AG6" s="85"/>
      <c r="AH6" s="81"/>
      <c r="AI6" s="82"/>
      <c r="AJ6" s="82"/>
      <c r="AK6" s="83"/>
      <c r="AL6" s="84"/>
      <c r="AM6" s="85"/>
      <c r="AN6" s="67"/>
      <c r="AO6" s="68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2" t="s">
        <v>51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4"/>
      <c r="AN64" s="31"/>
      <c r="AO64" s="31"/>
    </row>
    <row r="65" spans="1:41" ht="43.5" customHeight="1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7"/>
      <c r="AN65" s="31"/>
      <c r="AO65" s="31"/>
    </row>
    <row r="66" spans="1:41" ht="43.5" customHeight="1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8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</vt:lpstr>
      <vt:lpstr>11</vt:lpstr>
      <vt:lpstr>12</vt:lpstr>
      <vt:lpstr>13</vt:lpstr>
      <vt:lpstr>14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2016-10-15T01:02:02Z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