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7680" windowHeight="7935" activeTab="8"/>
  </bookViews>
  <sheets>
    <sheet name="201601" sheetId="46" r:id="rId1"/>
    <sheet name="201603" sheetId="47" r:id="rId2"/>
    <sheet name="201604" sheetId="48" r:id="rId3"/>
    <sheet name="201605" sheetId="49" r:id="rId4"/>
    <sheet name="201606" sheetId="50" r:id="rId5"/>
    <sheet name="201607" sheetId="51" r:id="rId6"/>
    <sheet name="201608" sheetId="52" r:id="rId7"/>
    <sheet name="201609" sheetId="53" r:id="rId8"/>
    <sheet name="201610" sheetId="54" r:id="rId9"/>
  </sheets>
  <definedNames>
    <definedName name="_xlnm._FilterDatabase" localSheetId="0" hidden="1">'201601'!$A$3:$L$3</definedName>
    <definedName name="_xlnm._FilterDatabase" localSheetId="1" hidden="1">'201603'!$A$3:$N$30</definedName>
    <definedName name="_xlnm._FilterDatabase" localSheetId="2" hidden="1">'201604'!$A$3:$L$3</definedName>
    <definedName name="_xlnm._FilterDatabase" localSheetId="3" hidden="1">'201605'!$A$3:$L$36</definedName>
    <definedName name="_xlnm._FilterDatabase" localSheetId="4" hidden="1">'201606'!$A$3:$L$3</definedName>
    <definedName name="_xlnm._FilterDatabase" localSheetId="5" hidden="1">'201607'!$A$3:$L$3</definedName>
    <definedName name="_xlnm._FilterDatabase" localSheetId="6" hidden="1">'201608'!$A$3:$L$3</definedName>
    <definedName name="_xlnm._FilterDatabase" localSheetId="7" hidden="1">'201609'!$A$3:$L$25</definedName>
    <definedName name="_xlnm._FilterDatabase" localSheetId="8" hidden="1">'201610'!$A$3:$L$24</definedName>
    <definedName name="_xlnm.Print_Area" localSheetId="0">'201601'!$A$1:$J$34</definedName>
    <definedName name="_xlnm.Print_Area" localSheetId="1">'201603'!$A$1:$J$30</definedName>
    <definedName name="_xlnm.Print_Area" localSheetId="2">'201604'!$A$1:$J$35</definedName>
    <definedName name="_xlnm.Print_Area" localSheetId="3">'201605'!$A$1:$J$36</definedName>
    <definedName name="_xlnm.Print_Area" localSheetId="4">'201606'!$A$1:$J$27</definedName>
    <definedName name="_xlnm.Print_Area" localSheetId="5">'201607'!$A$1:$J$20</definedName>
    <definedName name="_xlnm.Print_Area" localSheetId="6">'201608'!$A$1:$J$27</definedName>
    <definedName name="_xlnm.Print_Area" localSheetId="7">'201609'!$A$1:$J$25</definedName>
    <definedName name="_xlnm.Print_Area" localSheetId="8">'201610'!$A$1:$J$24</definedName>
  </definedNames>
  <calcPr calcId="124519"/>
</workbook>
</file>

<file path=xl/calcChain.xml><?xml version="1.0" encoding="utf-8"?>
<calcChain xmlns="http://schemas.openxmlformats.org/spreadsheetml/2006/main">
  <c r="G22" i="54"/>
  <c r="G18"/>
  <c r="G15"/>
  <c r="G12"/>
  <c r="G8"/>
  <c r="G6"/>
  <c r="G5"/>
  <c r="G4"/>
  <c r="G23"/>
  <c r="F5"/>
  <c r="F6"/>
  <c r="F7"/>
  <c r="F8"/>
  <c r="F9"/>
  <c r="F10"/>
  <c r="F11"/>
  <c r="F12"/>
  <c r="F13"/>
  <c r="F14"/>
  <c r="F15"/>
  <c r="F16"/>
  <c r="F17"/>
  <c r="F18"/>
  <c r="F19"/>
  <c r="F20"/>
  <c r="F21"/>
  <c r="F22"/>
  <c r="H8"/>
  <c r="I8" s="1"/>
  <c r="H15"/>
  <c r="I6"/>
  <c r="F4"/>
  <c r="G9" i="53"/>
  <c r="G6"/>
  <c r="G4"/>
  <c r="G13"/>
  <c r="G12"/>
  <c r="F5"/>
  <c r="G5" s="1"/>
  <c r="F6"/>
  <c r="F7"/>
  <c r="F8"/>
  <c r="F9"/>
  <c r="F10"/>
  <c r="G10" s="1"/>
  <c r="F11"/>
  <c r="F12"/>
  <c r="F13"/>
  <c r="F14"/>
  <c r="F15"/>
  <c r="F16"/>
  <c r="F17"/>
  <c r="F18"/>
  <c r="F19"/>
  <c r="F20"/>
  <c r="F21"/>
  <c r="F22"/>
  <c r="G22" s="1"/>
  <c r="F23"/>
  <c r="H24"/>
  <c r="I6"/>
  <c r="F4"/>
  <c r="I4" s="1"/>
  <c r="F5" i="52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G5"/>
  <c r="H26"/>
  <c r="I11"/>
  <c r="F4"/>
  <c r="G4" s="1"/>
  <c r="F5" i="51"/>
  <c r="F6"/>
  <c r="F7"/>
  <c r="G7" s="1"/>
  <c r="F8"/>
  <c r="F9"/>
  <c r="F10"/>
  <c r="F11"/>
  <c r="F12"/>
  <c r="F13"/>
  <c r="F14"/>
  <c r="F15"/>
  <c r="F16"/>
  <c r="F17"/>
  <c r="F18"/>
  <c r="G9"/>
  <c r="I9" s="1"/>
  <c r="H19"/>
  <c r="I7"/>
  <c r="F4"/>
  <c r="F5" i="50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H26"/>
  <c r="I12"/>
  <c r="G6"/>
  <c r="I6" s="1"/>
  <c r="F4"/>
  <c r="G4" s="1"/>
  <c r="F5" i="49"/>
  <c r="G5" s="1"/>
  <c r="I5" s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G23"/>
  <c r="H35"/>
  <c r="I13"/>
  <c r="F4"/>
  <c r="F5" i="48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G7"/>
  <c r="G6"/>
  <c r="I6" s="1"/>
  <c r="G17"/>
  <c r="H34"/>
  <c r="I8"/>
  <c r="F4"/>
  <c r="G27" i="47"/>
  <c r="G18"/>
  <c r="G15"/>
  <c r="G12"/>
  <c r="G9"/>
  <c r="G5"/>
  <c r="G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H29"/>
  <c r="I9"/>
  <c r="F4"/>
  <c r="F5" i="4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H33"/>
  <c r="I11"/>
  <c r="F4"/>
  <c r="G4" s="1"/>
  <c r="I15" i="54" l="1"/>
  <c r="H23"/>
  <c r="I4"/>
  <c r="G24" i="53"/>
  <c r="I9"/>
  <c r="G11" i="52"/>
  <c r="G13"/>
  <c r="I13" s="1"/>
  <c r="G22"/>
  <c r="G18"/>
  <c r="I4"/>
  <c r="G10" i="51"/>
  <c r="G4"/>
  <c r="I4" s="1"/>
  <c r="G5"/>
  <c r="G15"/>
  <c r="G14"/>
  <c r="G16" i="50"/>
  <c r="G7"/>
  <c r="I4"/>
  <c r="G19"/>
  <c r="G24"/>
  <c r="G12"/>
  <c r="G14"/>
  <c r="I14" s="1"/>
  <c r="G26" i="49"/>
  <c r="G24"/>
  <c r="G16"/>
  <c r="I16" s="1"/>
  <c r="G13"/>
  <c r="G6"/>
  <c r="G4"/>
  <c r="I4" s="1"/>
  <c r="G10" i="48"/>
  <c r="I10" s="1"/>
  <c r="G30"/>
  <c r="G18"/>
  <c r="G23"/>
  <c r="G4"/>
  <c r="I4" s="1"/>
  <c r="G8"/>
  <c r="G17" i="47"/>
  <c r="I12"/>
  <c r="I4"/>
  <c r="G11" i="46"/>
  <c r="G19"/>
  <c r="G29"/>
  <c r="G27"/>
  <c r="G23"/>
  <c r="G5"/>
  <c r="G14"/>
  <c r="I14" s="1"/>
  <c r="G26"/>
  <c r="I4"/>
  <c r="I23" i="54" l="1"/>
  <c r="I24" i="53"/>
  <c r="G26" i="52"/>
  <c r="I26" s="1"/>
  <c r="G19" i="51"/>
  <c r="I19" s="1"/>
  <c r="G35" i="49"/>
  <c r="I35" s="1"/>
  <c r="G34" i="48"/>
  <c r="I34" s="1"/>
  <c r="G29" i="47"/>
  <c r="I29" s="1"/>
  <c r="G33" i="46"/>
  <c r="I33" s="1"/>
  <c r="G26" i="50"/>
  <c r="I26" s="1"/>
</calcChain>
</file>

<file path=xl/comments1.xml><?xml version="1.0" encoding="utf-8"?>
<comments xmlns="http://schemas.openxmlformats.org/spreadsheetml/2006/main">
  <authors>
    <author>微软中国</author>
  </authors>
  <commentList>
    <comment ref="D18" authorId="0">
      <text>
        <r>
          <rPr>
            <b/>
            <sz val="10"/>
            <color indexed="81"/>
            <rFont val="宋体"/>
            <family val="3"/>
            <charset val="134"/>
          </rPr>
          <t>含南京二人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<sst xmlns="http://schemas.openxmlformats.org/spreadsheetml/2006/main" count="633" uniqueCount="201">
  <si>
    <t>部门</t>
  </si>
  <si>
    <t>品名</t>
  </si>
  <si>
    <t>单位</t>
  </si>
  <si>
    <t>单价</t>
  </si>
  <si>
    <t>支</t>
    <phoneticPr fontId="1" type="noConversion"/>
  </si>
  <si>
    <t>盒</t>
    <phoneticPr fontId="1" type="noConversion"/>
  </si>
  <si>
    <t>包</t>
    <phoneticPr fontId="1" type="noConversion"/>
  </si>
  <si>
    <t>A4纸</t>
    <phoneticPr fontId="1" type="noConversion"/>
  </si>
  <si>
    <t>2B铅笔</t>
    <phoneticPr fontId="1" type="noConversion"/>
  </si>
  <si>
    <t>个</t>
    <phoneticPr fontId="1" type="noConversion"/>
  </si>
  <si>
    <t>箱</t>
    <phoneticPr fontId="1" type="noConversion"/>
  </si>
  <si>
    <t>粒</t>
    <phoneticPr fontId="1" type="noConversion"/>
  </si>
  <si>
    <t>0.5红色中性笔</t>
    <phoneticPr fontId="1" type="noConversion"/>
  </si>
  <si>
    <t>0.38黑色中性笔</t>
    <phoneticPr fontId="1" type="noConversion"/>
  </si>
  <si>
    <t>总申购
数 量</t>
    <phoneticPr fontId="1" type="noConversion"/>
  </si>
  <si>
    <t>金额</t>
    <phoneticPr fontId="1" type="noConversion"/>
  </si>
  <si>
    <t>本月费用合计</t>
    <phoneticPr fontId="1" type="noConversion"/>
  </si>
  <si>
    <t>6月费用合计</t>
    <phoneticPr fontId="1" type="noConversion"/>
  </si>
  <si>
    <t>费用对比</t>
    <phoneticPr fontId="1" type="noConversion"/>
  </si>
  <si>
    <t>领用部门签字</t>
    <phoneticPr fontId="1" type="noConversion"/>
  </si>
  <si>
    <t>董事办/总经办</t>
    <phoneticPr fontId="1" type="noConversion"/>
  </si>
  <si>
    <t>卷纸</t>
    <phoneticPr fontId="1" type="noConversion"/>
  </si>
  <si>
    <t>卷</t>
    <phoneticPr fontId="1" type="noConversion"/>
  </si>
  <si>
    <t>财务部</t>
    <phoneticPr fontId="1" type="noConversion"/>
  </si>
  <si>
    <t>支</t>
    <phoneticPr fontId="1" type="noConversion"/>
  </si>
  <si>
    <t>研发部</t>
    <phoneticPr fontId="1" type="noConversion"/>
  </si>
  <si>
    <t>0.5黑色中性笔</t>
    <phoneticPr fontId="1" type="noConversion"/>
  </si>
  <si>
    <t>人资部</t>
    <phoneticPr fontId="1" type="noConversion"/>
  </si>
  <si>
    <t>卷纸（含清洁工）</t>
    <phoneticPr fontId="1" type="noConversion"/>
  </si>
  <si>
    <t>A4纸</t>
    <phoneticPr fontId="1" type="noConversion"/>
  </si>
  <si>
    <t>包</t>
    <phoneticPr fontId="1" type="noConversion"/>
  </si>
  <si>
    <t>采购部</t>
    <phoneticPr fontId="1" type="noConversion"/>
  </si>
  <si>
    <t>销管科</t>
    <phoneticPr fontId="1" type="noConversion"/>
  </si>
  <si>
    <t>销售部</t>
    <phoneticPr fontId="1" type="noConversion"/>
  </si>
  <si>
    <t>市场部</t>
    <phoneticPr fontId="1" type="noConversion"/>
  </si>
  <si>
    <t xml:space="preserve"> 卷 </t>
    <phoneticPr fontId="1" type="noConversion"/>
  </si>
  <si>
    <t>PMC部</t>
    <phoneticPr fontId="1" type="noConversion"/>
  </si>
  <si>
    <t>总计</t>
    <phoneticPr fontId="1" type="noConversion"/>
  </si>
  <si>
    <t>各部门费用合计</t>
    <phoneticPr fontId="1" type="noConversion"/>
  </si>
  <si>
    <t>来一口食品有限公司2016年1月份办公用品定额申购</t>
    <phoneticPr fontId="1" type="noConversion"/>
  </si>
  <si>
    <t>0.5红色中性笔</t>
    <phoneticPr fontId="1" type="noConversion"/>
  </si>
  <si>
    <t>商务贴</t>
    <phoneticPr fontId="1" type="noConversion"/>
  </si>
  <si>
    <t>本</t>
    <phoneticPr fontId="1" type="noConversion"/>
  </si>
  <si>
    <t>粒</t>
    <phoneticPr fontId="1" type="noConversion"/>
  </si>
  <si>
    <t>5号电池（装计算器用）</t>
    <phoneticPr fontId="1" type="noConversion"/>
  </si>
  <si>
    <t xml:space="preserve">epson lq635k色带(不带色带架） </t>
    <phoneticPr fontId="1" type="noConversion"/>
  </si>
  <si>
    <t>签字笔（如右图）</t>
    <phoneticPr fontId="1" type="noConversion"/>
  </si>
  <si>
    <t>透明胶（小）</t>
    <phoneticPr fontId="1" type="noConversion"/>
  </si>
  <si>
    <t>卷</t>
    <phoneticPr fontId="1" type="noConversion"/>
  </si>
  <si>
    <t>毛刷8号（如右图）</t>
    <phoneticPr fontId="1" type="noConversion"/>
  </si>
  <si>
    <t>把</t>
    <phoneticPr fontId="1" type="noConversion"/>
  </si>
  <si>
    <t>黑色油性笔（小)</t>
    <phoneticPr fontId="1" type="noConversion"/>
  </si>
  <si>
    <t>盒</t>
    <phoneticPr fontId="1" type="noConversion"/>
  </si>
  <si>
    <t>彩色燕尾夹（规格：32mm、24个)</t>
    <phoneticPr fontId="1" type="noConversion"/>
  </si>
  <si>
    <t>订书钉（大）</t>
    <phoneticPr fontId="1" type="noConversion"/>
  </si>
  <si>
    <t>7号电池（主机房空调用）</t>
    <phoneticPr fontId="1" type="noConversion"/>
  </si>
  <si>
    <t>排插（信息科申请备用)</t>
    <phoneticPr fontId="1" type="noConversion"/>
  </si>
  <si>
    <t xml:space="preserve"> 制表：胡珊                                 审批：                                    日期：2016-1-4</t>
    <phoneticPr fontId="1" type="noConversion"/>
  </si>
  <si>
    <t>董事长和总经理</t>
    <phoneticPr fontId="1" type="noConversion"/>
  </si>
  <si>
    <t>电脑打印纸</t>
    <phoneticPr fontId="1" type="noConversion"/>
  </si>
  <si>
    <t>包</t>
    <phoneticPr fontId="1" type="noConversion"/>
  </si>
  <si>
    <t>已送货，注明单上以便统一付款</t>
    <phoneticPr fontId="1" type="noConversion"/>
  </si>
  <si>
    <t>来一口食品有限公司2016年3月份办公用品定额申购</t>
    <phoneticPr fontId="1" type="noConversion"/>
  </si>
  <si>
    <t xml:space="preserve"> 制表：胡珊                                 审批：                                    日期：2016-2-24</t>
    <phoneticPr fontId="1" type="noConversion"/>
  </si>
  <si>
    <t>涂改液</t>
    <phoneticPr fontId="1" type="noConversion"/>
  </si>
  <si>
    <t>0.5黑色签字笔芯</t>
    <phoneticPr fontId="1" type="noConversion"/>
  </si>
  <si>
    <t>635型号如图：</t>
    <phoneticPr fontId="8" type="noConversion"/>
  </si>
  <si>
    <t>CPD KP-770型号如图：</t>
    <phoneticPr fontId="8" type="noConversion"/>
  </si>
  <si>
    <t>燕尾夹（大）</t>
    <phoneticPr fontId="8" type="noConversion"/>
  </si>
  <si>
    <t>盒</t>
    <phoneticPr fontId="8" type="noConversion"/>
  </si>
  <si>
    <t>透明胶（小）</t>
    <phoneticPr fontId="8" type="noConversion"/>
  </si>
  <si>
    <t>卷</t>
    <phoneticPr fontId="8" type="noConversion"/>
  </si>
  <si>
    <t>软抄笔记本</t>
    <phoneticPr fontId="8" type="noConversion"/>
  </si>
  <si>
    <t>本</t>
    <phoneticPr fontId="8" type="noConversion"/>
  </si>
  <si>
    <t>0.38红色中性笔</t>
    <phoneticPr fontId="1" type="noConversion"/>
  </si>
  <si>
    <t>0.38蓝色中性笔</t>
    <phoneticPr fontId="1" type="noConversion"/>
  </si>
  <si>
    <r>
      <t xml:space="preserve">CPD KP-770型号色
</t>
    </r>
    <r>
      <rPr>
        <b/>
        <sz val="9"/>
        <color rgb="FFFF0000"/>
        <rFont val="宋体"/>
        <family val="3"/>
        <charset val="134"/>
      </rPr>
      <t>(不带色带架） 如图</t>
    </r>
    <phoneticPr fontId="1" type="noConversion"/>
  </si>
  <si>
    <r>
      <t xml:space="preserve">635打印机的色带
</t>
    </r>
    <r>
      <rPr>
        <b/>
        <sz val="9"/>
        <color rgb="FFFF0000"/>
        <rFont val="宋体"/>
        <family val="3"/>
        <charset val="134"/>
      </rPr>
      <t>（不带色带架） 如图</t>
    </r>
    <phoneticPr fontId="1" type="noConversion"/>
  </si>
  <si>
    <t>来一口食品有限公司2016年4月份办公用品定额申购</t>
    <phoneticPr fontId="1" type="noConversion"/>
  </si>
  <si>
    <t>董事办</t>
    <phoneticPr fontId="1" type="noConversion"/>
  </si>
  <si>
    <t>总经办</t>
    <phoneticPr fontId="1" type="noConversion"/>
  </si>
  <si>
    <t>质量较好的签字笔</t>
    <phoneticPr fontId="8" type="noConversion"/>
  </si>
  <si>
    <t>支</t>
    <phoneticPr fontId="8" type="noConversion"/>
  </si>
  <si>
    <t>个</t>
    <phoneticPr fontId="8" type="noConversion"/>
  </si>
  <si>
    <t>A4网袋</t>
    <phoneticPr fontId="8" type="noConversion"/>
  </si>
  <si>
    <t>5号电池</t>
    <phoneticPr fontId="8" type="noConversion"/>
  </si>
  <si>
    <t>粒</t>
    <phoneticPr fontId="8" type="noConversion"/>
  </si>
  <si>
    <t>彩印纸</t>
    <phoneticPr fontId="1" type="noConversion"/>
  </si>
  <si>
    <t>黑色1.0mm签字笔</t>
    <phoneticPr fontId="1" type="noConversion"/>
  </si>
  <si>
    <t>A5笔记本</t>
    <phoneticPr fontId="1" type="noConversion"/>
  </si>
  <si>
    <t>胶水</t>
    <phoneticPr fontId="8" type="noConversion"/>
  </si>
  <si>
    <t>胶水</t>
    <phoneticPr fontId="1" type="noConversion"/>
  </si>
  <si>
    <t>泡沫胶（主要贴门牌用）</t>
    <phoneticPr fontId="1" type="noConversion"/>
  </si>
  <si>
    <t>小双面胶</t>
    <phoneticPr fontId="8" type="noConversion"/>
  </si>
  <si>
    <t>天花板处抓老鼠用</t>
    <phoneticPr fontId="8" type="noConversion"/>
  </si>
  <si>
    <t>30厘米尺子</t>
    <phoneticPr fontId="8" type="noConversion"/>
  </si>
  <si>
    <t>把</t>
    <phoneticPr fontId="8" type="noConversion"/>
  </si>
  <si>
    <t>11孔式文件袋</t>
    <phoneticPr fontId="8" type="noConversion"/>
  </si>
  <si>
    <t>包</t>
    <phoneticPr fontId="8" type="noConversion"/>
  </si>
  <si>
    <t>文件册</t>
    <phoneticPr fontId="1" type="noConversion"/>
  </si>
  <si>
    <t>抽杆式文件夹</t>
    <phoneticPr fontId="1" type="noConversion"/>
  </si>
  <si>
    <t>销管部</t>
    <phoneticPr fontId="1" type="noConversion"/>
  </si>
  <si>
    <t>型号旧电池已给蒋权</t>
    <phoneticPr fontId="8" type="noConversion"/>
  </si>
  <si>
    <t>手电筒</t>
    <phoneticPr fontId="8" type="noConversion"/>
  </si>
  <si>
    <t>特定型号电池（话筒用）</t>
    <phoneticPr fontId="8" type="noConversion"/>
  </si>
  <si>
    <t xml:space="preserve"> 制表：胡珊                                 审批：                                    日期：2016-3-30</t>
    <phoneticPr fontId="1" type="noConversion"/>
  </si>
  <si>
    <t>来一口食品有限公司2016年5月份办公用品定额申购</t>
    <phoneticPr fontId="1" type="noConversion"/>
  </si>
  <si>
    <t>0.5黑色中性笔</t>
    <phoneticPr fontId="8" type="noConversion"/>
  </si>
  <si>
    <t>1.0黑色签字笔</t>
    <phoneticPr fontId="8" type="noConversion"/>
  </si>
  <si>
    <t>费用报销单</t>
    <phoneticPr fontId="8" type="noConversion"/>
  </si>
  <si>
    <t>付款申请单</t>
    <phoneticPr fontId="8" type="noConversion"/>
  </si>
  <si>
    <t>差旅报销单</t>
    <phoneticPr fontId="8" type="noConversion"/>
  </si>
  <si>
    <t>浆糊</t>
    <phoneticPr fontId="8" type="noConversion"/>
  </si>
  <si>
    <t>瓶</t>
    <phoneticPr fontId="8" type="noConversion"/>
  </si>
  <si>
    <t>照片青墨盒</t>
    <phoneticPr fontId="1" type="noConversion"/>
  </si>
  <si>
    <t>照片红墨盒</t>
    <phoneticPr fontId="1" type="noConversion"/>
  </si>
  <si>
    <t>品红墨盒</t>
    <phoneticPr fontId="1" type="noConversion"/>
  </si>
  <si>
    <t>黄色墨盒</t>
    <phoneticPr fontId="1" type="noConversion"/>
  </si>
  <si>
    <t>封箱胶</t>
    <phoneticPr fontId="1" type="noConversion"/>
  </si>
  <si>
    <t>小卷透明胶</t>
    <phoneticPr fontId="1" type="noConversion"/>
  </si>
  <si>
    <t>双面胶</t>
    <phoneticPr fontId="8" type="noConversion"/>
  </si>
  <si>
    <t>胶水（粘贴凭证）</t>
    <phoneticPr fontId="1" type="noConversion"/>
  </si>
  <si>
    <t>洗洁精</t>
    <phoneticPr fontId="1" type="noConversion"/>
  </si>
  <si>
    <t>瓶</t>
    <phoneticPr fontId="1" type="noConversion"/>
  </si>
  <si>
    <t>洗手液</t>
    <phoneticPr fontId="8" type="noConversion"/>
  </si>
  <si>
    <t>拖把</t>
    <phoneticPr fontId="8" type="noConversion"/>
  </si>
  <si>
    <t>7号电池（空调用）</t>
    <phoneticPr fontId="8" type="noConversion"/>
  </si>
  <si>
    <t>对</t>
    <phoneticPr fontId="8" type="noConversion"/>
  </si>
  <si>
    <t>0.5蓝色签字笔</t>
    <phoneticPr fontId="1" type="noConversion"/>
  </si>
  <si>
    <t>0.5黑色签字笔</t>
    <phoneticPr fontId="1" type="noConversion"/>
  </si>
  <si>
    <t>产品部
PMC部</t>
    <phoneticPr fontId="1" type="noConversion"/>
  </si>
  <si>
    <t xml:space="preserve"> 制表：胡珊                                 审批：                                    日期：2016-5-9</t>
    <phoneticPr fontId="1" type="noConversion"/>
  </si>
  <si>
    <t>来一口食品有限公司2016年6月份办公用品定额申购</t>
    <phoneticPr fontId="1" type="noConversion"/>
  </si>
  <si>
    <t>A4打印纸</t>
    <phoneticPr fontId="8" type="noConversion"/>
  </si>
  <si>
    <t>盒</t>
    <phoneticPr fontId="11" type="noConversion"/>
  </si>
  <si>
    <t>箱</t>
    <phoneticPr fontId="8" type="noConversion"/>
  </si>
  <si>
    <t>质量较好的签字笔（朱董使用）</t>
    <phoneticPr fontId="11" type="noConversion"/>
  </si>
  <si>
    <t>支</t>
    <phoneticPr fontId="11" type="noConversion"/>
  </si>
  <si>
    <t>燕尾夹（中号）</t>
    <phoneticPr fontId="11" type="noConversion"/>
  </si>
  <si>
    <t>记账凭证封面纸</t>
    <phoneticPr fontId="8" type="noConversion"/>
  </si>
  <si>
    <t>三联收据</t>
    <phoneticPr fontId="8" type="noConversion"/>
  </si>
  <si>
    <r>
      <t>0.5黑色签字笔</t>
    </r>
    <r>
      <rPr>
        <b/>
        <sz val="10.5"/>
        <color rgb="FFFF0000"/>
        <rFont val="宋体"/>
        <family val="3"/>
        <charset val="134"/>
      </rPr>
      <t>（如右图）</t>
    </r>
    <phoneticPr fontId="8" type="noConversion"/>
  </si>
  <si>
    <t xml:space="preserve"> 制表：胡珊                                 审批：                                    日期：2016-5-31</t>
    <phoneticPr fontId="1" type="noConversion"/>
  </si>
  <si>
    <t>来一口食品有限公司2016年7月份办公用品定额申购</t>
    <phoneticPr fontId="1" type="noConversion"/>
  </si>
  <si>
    <t>小号黑色油性笔</t>
    <phoneticPr fontId="1" type="noConversion"/>
  </si>
  <si>
    <t>燕尾夹（小号）</t>
    <phoneticPr fontId="11" type="noConversion"/>
  </si>
  <si>
    <t>便利贴</t>
    <phoneticPr fontId="8" type="noConversion"/>
  </si>
  <si>
    <t>铅笔（2B)</t>
    <phoneticPr fontId="11" type="noConversion"/>
  </si>
  <si>
    <r>
      <t>0.38黑色中性笔</t>
    </r>
    <r>
      <rPr>
        <b/>
        <sz val="10.5"/>
        <color rgb="FFFF0000"/>
        <rFont val="宋体"/>
        <family val="3"/>
        <charset val="134"/>
      </rPr>
      <t>（晨光）</t>
    </r>
    <phoneticPr fontId="1" type="noConversion"/>
  </si>
  <si>
    <t xml:space="preserve"> 制表：胡珊                                 审批：                                    日期：2016-6-28</t>
    <phoneticPr fontId="1" type="noConversion"/>
  </si>
  <si>
    <t>对</t>
    <phoneticPr fontId="11" type="noConversion"/>
  </si>
  <si>
    <t>电池（安装麦克风用）</t>
    <phoneticPr fontId="11" type="noConversion"/>
  </si>
  <si>
    <t>尖嘴钳（维修用）</t>
    <phoneticPr fontId="11" type="noConversion"/>
  </si>
  <si>
    <t>个</t>
    <phoneticPr fontId="11" type="noConversion"/>
  </si>
  <si>
    <t>洗洁精（大）</t>
    <phoneticPr fontId="11" type="noConversion"/>
  </si>
  <si>
    <t>瓶</t>
    <phoneticPr fontId="11" type="noConversion"/>
  </si>
  <si>
    <t xml:space="preserve">产品部
</t>
    <phoneticPr fontId="1" type="noConversion"/>
  </si>
  <si>
    <t>油性笔（小）</t>
    <phoneticPr fontId="11" type="noConversion"/>
  </si>
  <si>
    <t>卷纸（8-10月）</t>
    <phoneticPr fontId="1" type="noConversion"/>
  </si>
  <si>
    <t>封箱胶</t>
    <phoneticPr fontId="11" type="noConversion"/>
  </si>
  <si>
    <t>卷</t>
    <phoneticPr fontId="11" type="noConversion"/>
  </si>
  <si>
    <t>A4纸</t>
    <phoneticPr fontId="11" type="noConversion"/>
  </si>
  <si>
    <t>箱</t>
    <phoneticPr fontId="11" type="noConversion"/>
  </si>
  <si>
    <t>燕尾夹（大）</t>
    <phoneticPr fontId="11" type="noConversion"/>
  </si>
  <si>
    <t>盒</t>
    <phoneticPr fontId="11" type="noConversion"/>
  </si>
  <si>
    <t>最大号夹子</t>
    <phoneticPr fontId="11" type="noConversion"/>
  </si>
  <si>
    <t>个</t>
    <phoneticPr fontId="11" type="noConversion"/>
  </si>
  <si>
    <r>
      <t xml:space="preserve">凭证打印纸
</t>
    </r>
    <r>
      <rPr>
        <b/>
        <sz val="9"/>
        <rFont val="宋体"/>
        <family val="3"/>
        <charset val="134"/>
      </rPr>
      <t>（红瑞林电脑打印纸，一层白，二等份）</t>
    </r>
    <phoneticPr fontId="1" type="noConversion"/>
  </si>
  <si>
    <t>订书钉（大）</t>
    <phoneticPr fontId="11" type="noConversion"/>
  </si>
  <si>
    <t>A5笔记本（薄）</t>
    <phoneticPr fontId="8" type="noConversion"/>
  </si>
  <si>
    <t>A5笔记本（薄）</t>
    <phoneticPr fontId="1" type="noConversion"/>
  </si>
  <si>
    <t xml:space="preserve"> 制表：胡珊                                 审批：                                    日期：2016-7-30</t>
    <phoneticPr fontId="1" type="noConversion"/>
  </si>
  <si>
    <t>来一口食品有限公司2016年8月份办公用品定额申购</t>
    <phoneticPr fontId="1" type="noConversion"/>
  </si>
  <si>
    <t>来一口食品有限公司2016年9月份办公用品定额申购</t>
    <phoneticPr fontId="1" type="noConversion"/>
  </si>
  <si>
    <t>无</t>
    <phoneticPr fontId="1" type="noConversion"/>
  </si>
  <si>
    <t>小号黑色油性笔</t>
    <phoneticPr fontId="11" type="noConversion"/>
  </si>
  <si>
    <t>-</t>
    <phoneticPr fontId="11" type="noConversion"/>
  </si>
  <si>
    <t>PMC部</t>
    <phoneticPr fontId="11" type="noConversion"/>
  </si>
  <si>
    <t>本</t>
    <phoneticPr fontId="11" type="noConversion"/>
  </si>
  <si>
    <t>M （品红色）</t>
    <phoneticPr fontId="11" type="noConversion"/>
  </si>
  <si>
    <t>PC（照片青色）</t>
    <phoneticPr fontId="11" type="noConversion"/>
  </si>
  <si>
    <t>Y（ 黄色）</t>
    <phoneticPr fontId="11" type="noConversion"/>
  </si>
  <si>
    <t>BK（黑色）</t>
    <phoneticPr fontId="11" type="noConversion"/>
  </si>
  <si>
    <t>GY （灰色 ）</t>
    <phoneticPr fontId="11" type="noConversion"/>
  </si>
  <si>
    <t>PM （照片红色）</t>
    <phoneticPr fontId="11" type="noConversion"/>
  </si>
  <si>
    <t>LGY（浅灰）</t>
    <phoneticPr fontId="11" type="noConversion"/>
  </si>
  <si>
    <t xml:space="preserve"> C（青色）</t>
    <phoneticPr fontId="11" type="noConversion"/>
  </si>
  <si>
    <t xml:space="preserve"> 制表：胡珊                                 审批：                                    日期：2016-8-31</t>
    <phoneticPr fontId="1" type="noConversion"/>
  </si>
  <si>
    <t>来一口食品有限公司2016年10月份办公用品定额申购</t>
    <phoneticPr fontId="1" type="noConversion"/>
  </si>
  <si>
    <t>0.38黑色中性笔</t>
    <phoneticPr fontId="11" type="noConversion"/>
  </si>
  <si>
    <t>洗手液</t>
    <phoneticPr fontId="11" type="noConversion"/>
  </si>
  <si>
    <t>洗洁精</t>
    <phoneticPr fontId="11" type="noConversion"/>
  </si>
  <si>
    <t>5号电池</t>
    <phoneticPr fontId="11" type="noConversion"/>
  </si>
  <si>
    <t>粒</t>
    <phoneticPr fontId="11" type="noConversion"/>
  </si>
  <si>
    <t>胶水</t>
    <phoneticPr fontId="11" type="noConversion"/>
  </si>
  <si>
    <t>纽扣电池（装电子尺用）</t>
    <phoneticPr fontId="11" type="noConversion"/>
  </si>
  <si>
    <t>文件册</t>
    <phoneticPr fontId="11" type="noConversion"/>
  </si>
  <si>
    <t>市场部</t>
    <phoneticPr fontId="11" type="noConversion"/>
  </si>
  <si>
    <t>燕尾夹（最大号）</t>
    <phoneticPr fontId="11" type="noConversion"/>
  </si>
  <si>
    <t xml:space="preserve"> 制表：胡珊                                 审批：                                    日期：2016-9-22</t>
    <phoneticPr fontId="1" type="noConversion"/>
  </si>
  <si>
    <t>8月已统一申购</t>
    <phoneticPr fontId="11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</si>
</sst>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&quot;￥&quot;#,##0.00_);[Red]\(&quot;￥&quot;#,##0.00\)"/>
  </numFmts>
  <fonts count="1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.5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rgb="FFFF0000"/>
      <name val="宋体"/>
      <family val="3"/>
      <charset val="134"/>
    </font>
    <font>
      <b/>
      <sz val="10.5"/>
      <color rgb="FFFF0000"/>
      <name val="宋体"/>
      <family val="3"/>
      <charset val="134"/>
    </font>
    <font>
      <sz val="9"/>
      <name val="宋体"/>
      <charset val="134"/>
      <scheme val="minor"/>
    </font>
    <font>
      <b/>
      <sz val="9"/>
      <name val="宋体"/>
      <family val="3"/>
      <charset val="134"/>
    </font>
    <font>
      <sz val="10"/>
      <color indexed="81"/>
      <name val="Tahoma"/>
      <family val="2"/>
    </font>
    <font>
      <b/>
      <sz val="10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>
      <alignment vertical="center"/>
    </xf>
    <xf numFmtId="1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178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top"/>
    </xf>
    <xf numFmtId="176" fontId="6" fillId="0" borderId="1" xfId="0" applyNumberFormat="1" applyFont="1" applyFill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top" wrapText="1"/>
    </xf>
    <xf numFmtId="176" fontId="6" fillId="0" borderId="1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171450</xdr:colOff>
      <xdr:row>0</xdr:row>
      <xdr:rowOff>76200</xdr:rowOff>
    </xdr:from>
    <xdr:to>
      <xdr:col>19</xdr:col>
      <xdr:colOff>400050</xdr:colOff>
      <xdr:row>7</xdr:row>
      <xdr:rowOff>95250</xdr:rowOff>
    </xdr:to>
    <xdr:pic>
      <xdr:nvPicPr>
        <xdr:cNvPr id="296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48675" y="76200"/>
          <a:ext cx="9344025" cy="2209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47624</xdr:colOff>
      <xdr:row>10</xdr:row>
      <xdr:rowOff>95250</xdr:rowOff>
    </xdr:from>
    <xdr:to>
      <xdr:col>19</xdr:col>
      <xdr:colOff>66674</xdr:colOff>
      <xdr:row>19</xdr:row>
      <xdr:rowOff>161925</xdr:rowOff>
    </xdr:to>
    <xdr:pic>
      <xdr:nvPicPr>
        <xdr:cNvPr id="297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24849" y="2724150"/>
          <a:ext cx="9134475" cy="1952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6</xdr:row>
      <xdr:rowOff>0</xdr:rowOff>
    </xdr:from>
    <xdr:to>
      <xdr:col>11</xdr:col>
      <xdr:colOff>600075</xdr:colOff>
      <xdr:row>12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4350" y="1943100"/>
          <a:ext cx="2390775" cy="1647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114300</xdr:colOff>
      <xdr:row>4</xdr:row>
      <xdr:rowOff>190499</xdr:rowOff>
    </xdr:from>
    <xdr:to>
      <xdr:col>22</xdr:col>
      <xdr:colOff>733425</xdr:colOff>
      <xdr:row>21</xdr:row>
      <xdr:rowOff>171449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591925" y="1714499"/>
          <a:ext cx="9382125" cy="4029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4</xdr:row>
      <xdr:rowOff>209550</xdr:rowOff>
    </xdr:from>
    <xdr:to>
      <xdr:col>17</xdr:col>
      <xdr:colOff>219075</xdr:colOff>
      <xdr:row>12</xdr:row>
      <xdr:rowOff>219075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81925" y="1676400"/>
          <a:ext cx="7515225" cy="2085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L39"/>
  <sheetViews>
    <sheetView workbookViewId="0">
      <pane ySplit="3" topLeftCell="A13" activePane="bottomLeft" state="frozen"/>
      <selection pane="bottomLeft" activeCell="K33" sqref="K33"/>
    </sheetView>
  </sheetViews>
  <sheetFormatPr defaultColWidth="11.5" defaultRowHeight="18.75" customHeight="1"/>
  <cols>
    <col min="1" max="1" width="13.375" style="2" customWidth="1"/>
    <col min="2" max="2" width="27.625" style="2" customWidth="1"/>
    <col min="3" max="3" width="6" style="2" customWidth="1"/>
    <col min="4" max="4" width="7" style="2" customWidth="1"/>
    <col min="5" max="5" width="8" style="9" customWidth="1"/>
    <col min="6" max="6" width="9.125" style="9" customWidth="1"/>
    <col min="7" max="7" width="11.125" style="8" customWidth="1"/>
    <col min="8" max="8" width="0" style="12" hidden="1" customWidth="1"/>
    <col min="9" max="9" width="0" style="10" hidden="1" customWidth="1"/>
    <col min="10" max="10" width="19" style="2" customWidth="1"/>
    <col min="11" max="11" width="27.625" style="2" customWidth="1"/>
    <col min="12" max="16384" width="11.5" style="2"/>
  </cols>
  <sheetData>
    <row r="1" spans="1:12" ht="45" customHeight="1">
      <c r="A1" s="94" t="s">
        <v>39</v>
      </c>
      <c r="B1" s="94"/>
      <c r="C1" s="94"/>
      <c r="D1" s="94"/>
      <c r="E1" s="94"/>
      <c r="F1" s="94"/>
      <c r="G1" s="94"/>
      <c r="H1" s="94"/>
      <c r="I1" s="94"/>
      <c r="J1" s="94"/>
      <c r="L1" s="13"/>
    </row>
    <row r="2" spans="1:12" ht="23.25" customHeight="1">
      <c r="A2" s="95" t="s">
        <v>0</v>
      </c>
      <c r="B2" s="95" t="s">
        <v>1</v>
      </c>
      <c r="C2" s="95" t="s">
        <v>2</v>
      </c>
      <c r="D2" s="96" t="s">
        <v>14</v>
      </c>
      <c r="E2" s="95" t="s">
        <v>3</v>
      </c>
      <c r="F2" s="95" t="s">
        <v>15</v>
      </c>
      <c r="G2" s="97" t="s">
        <v>16</v>
      </c>
      <c r="H2" s="95" t="s">
        <v>17</v>
      </c>
      <c r="I2" s="95" t="s">
        <v>18</v>
      </c>
      <c r="J2" s="95" t="s">
        <v>19</v>
      </c>
    </row>
    <row r="3" spans="1:12" ht="23.25" customHeight="1">
      <c r="A3" s="95"/>
      <c r="B3" s="95"/>
      <c r="C3" s="95"/>
      <c r="D3" s="95"/>
      <c r="E3" s="95"/>
      <c r="F3" s="95"/>
      <c r="G3" s="98"/>
      <c r="H3" s="95"/>
      <c r="I3" s="95"/>
      <c r="J3" s="95"/>
    </row>
    <row r="4" spans="1:12" s="4" customFormat="1" ht="31.5" customHeight="1">
      <c r="A4" s="3" t="s">
        <v>20</v>
      </c>
      <c r="B4" s="18" t="s">
        <v>21</v>
      </c>
      <c r="C4" s="18" t="s">
        <v>22</v>
      </c>
      <c r="D4" s="18">
        <v>2</v>
      </c>
      <c r="E4" s="1">
        <v>1.8</v>
      </c>
      <c r="F4" s="19">
        <f t="shared" ref="F4:F32" si="0">D4*E4</f>
        <v>3.6</v>
      </c>
      <c r="G4" s="19">
        <f>F4</f>
        <v>3.6</v>
      </c>
      <c r="H4" s="19"/>
      <c r="I4" s="20">
        <f>(G4-H4)/G4</f>
        <v>1</v>
      </c>
      <c r="J4" s="23" t="s">
        <v>58</v>
      </c>
    </row>
    <row r="5" spans="1:12" s="4" customFormat="1" ht="16.5" customHeight="1">
      <c r="A5" s="87" t="s">
        <v>23</v>
      </c>
      <c r="B5" s="18" t="s">
        <v>21</v>
      </c>
      <c r="C5" s="18" t="s">
        <v>22</v>
      </c>
      <c r="D5" s="18">
        <v>10</v>
      </c>
      <c r="E5" s="1">
        <v>1.8</v>
      </c>
      <c r="F5" s="19">
        <f t="shared" si="0"/>
        <v>18</v>
      </c>
      <c r="G5" s="86">
        <f>SUM(F5:F10)</f>
        <v>285.95</v>
      </c>
      <c r="H5" s="86"/>
      <c r="I5" s="91"/>
      <c r="J5" s="86"/>
    </row>
    <row r="6" spans="1:12" s="4" customFormat="1" ht="16.5" customHeight="1">
      <c r="A6" s="87"/>
      <c r="B6" s="18" t="s">
        <v>46</v>
      </c>
      <c r="C6" s="18" t="s">
        <v>4</v>
      </c>
      <c r="D6" s="18">
        <v>3</v>
      </c>
      <c r="E6" s="1">
        <v>6.5</v>
      </c>
      <c r="F6" s="19">
        <f t="shared" si="0"/>
        <v>19.5</v>
      </c>
      <c r="G6" s="86"/>
      <c r="H6" s="86"/>
      <c r="I6" s="91"/>
      <c r="J6" s="86"/>
    </row>
    <row r="7" spans="1:12" s="4" customFormat="1" ht="16.5" customHeight="1">
      <c r="A7" s="87"/>
      <c r="B7" s="18" t="s">
        <v>47</v>
      </c>
      <c r="C7" s="18" t="s">
        <v>48</v>
      </c>
      <c r="D7" s="18">
        <v>1</v>
      </c>
      <c r="E7" s="1">
        <v>0.45</v>
      </c>
      <c r="F7" s="19">
        <f t="shared" si="0"/>
        <v>0.45</v>
      </c>
      <c r="G7" s="86"/>
      <c r="H7" s="86"/>
      <c r="I7" s="91"/>
      <c r="J7" s="86"/>
    </row>
    <row r="8" spans="1:12" s="4" customFormat="1" ht="16.5" customHeight="1">
      <c r="A8" s="87"/>
      <c r="B8" s="18" t="s">
        <v>49</v>
      </c>
      <c r="C8" s="18" t="s">
        <v>50</v>
      </c>
      <c r="D8" s="18">
        <v>2</v>
      </c>
      <c r="E8" s="1">
        <v>1</v>
      </c>
      <c r="F8" s="19">
        <f t="shared" si="0"/>
        <v>2</v>
      </c>
      <c r="G8" s="86"/>
      <c r="H8" s="86"/>
      <c r="I8" s="91"/>
      <c r="J8" s="86"/>
    </row>
    <row r="9" spans="1:12" s="4" customFormat="1" ht="16.5" customHeight="1">
      <c r="A9" s="87"/>
      <c r="B9" s="3" t="s">
        <v>45</v>
      </c>
      <c r="C9" s="18" t="s">
        <v>5</v>
      </c>
      <c r="D9" s="18">
        <v>5</v>
      </c>
      <c r="E9" s="1">
        <v>18</v>
      </c>
      <c r="F9" s="19">
        <f t="shared" si="0"/>
        <v>90</v>
      </c>
      <c r="G9" s="86"/>
      <c r="H9" s="86"/>
      <c r="I9" s="91"/>
      <c r="J9" s="86"/>
    </row>
    <row r="10" spans="1:12" s="4" customFormat="1" ht="16.5" customHeight="1">
      <c r="A10" s="87"/>
      <c r="B10" s="18" t="s">
        <v>59</v>
      </c>
      <c r="C10" s="18" t="s">
        <v>60</v>
      </c>
      <c r="D10" s="18">
        <v>3</v>
      </c>
      <c r="E10" s="1">
        <v>52</v>
      </c>
      <c r="F10" s="19">
        <f t="shared" si="0"/>
        <v>156</v>
      </c>
      <c r="G10" s="86"/>
      <c r="H10" s="19"/>
      <c r="I10" s="20"/>
      <c r="J10" s="86"/>
      <c r="K10" s="4" t="s">
        <v>61</v>
      </c>
    </row>
    <row r="11" spans="1:12" s="4" customFormat="1" ht="16.5" customHeight="1">
      <c r="A11" s="87" t="s">
        <v>25</v>
      </c>
      <c r="B11" s="18" t="s">
        <v>21</v>
      </c>
      <c r="C11" s="18" t="s">
        <v>22</v>
      </c>
      <c r="D11" s="18">
        <v>3</v>
      </c>
      <c r="E11" s="1">
        <v>1.8</v>
      </c>
      <c r="F11" s="19">
        <f t="shared" si="0"/>
        <v>5.4</v>
      </c>
      <c r="G11" s="86">
        <f>SUM(F11:F13)</f>
        <v>8.42</v>
      </c>
      <c r="H11" s="86"/>
      <c r="I11" s="86">
        <f>SUM(H11:H11)</f>
        <v>0</v>
      </c>
      <c r="J11" s="86"/>
    </row>
    <row r="12" spans="1:12" s="4" customFormat="1" ht="16.5" customHeight="1">
      <c r="A12" s="87"/>
      <c r="B12" s="18" t="s">
        <v>51</v>
      </c>
      <c r="C12" s="18" t="s">
        <v>24</v>
      </c>
      <c r="D12" s="18">
        <v>1</v>
      </c>
      <c r="E12" s="1">
        <v>0.5</v>
      </c>
      <c r="F12" s="19">
        <f t="shared" si="0"/>
        <v>0.5</v>
      </c>
      <c r="G12" s="86"/>
      <c r="H12" s="86"/>
      <c r="I12" s="86"/>
      <c r="J12" s="86"/>
    </row>
    <row r="13" spans="1:12" s="4" customFormat="1" ht="16.5" customHeight="1">
      <c r="A13" s="87"/>
      <c r="B13" s="18" t="s">
        <v>53</v>
      </c>
      <c r="C13" s="18" t="s">
        <v>52</v>
      </c>
      <c r="D13" s="18">
        <v>1</v>
      </c>
      <c r="E13" s="1">
        <v>2.52</v>
      </c>
      <c r="F13" s="19">
        <f t="shared" si="0"/>
        <v>2.52</v>
      </c>
      <c r="G13" s="86"/>
      <c r="H13" s="19"/>
      <c r="I13" s="19"/>
      <c r="J13" s="86"/>
    </row>
    <row r="14" spans="1:12" s="4" customFormat="1" ht="16.5" customHeight="1">
      <c r="A14" s="87" t="s">
        <v>27</v>
      </c>
      <c r="B14" s="18" t="s">
        <v>28</v>
      </c>
      <c r="C14" s="18" t="s">
        <v>22</v>
      </c>
      <c r="D14" s="18">
        <v>5</v>
      </c>
      <c r="E14" s="1">
        <v>1.8</v>
      </c>
      <c r="F14" s="19">
        <f t="shared" si="0"/>
        <v>9</v>
      </c>
      <c r="G14" s="86">
        <f>SUM(F14:F18)</f>
        <v>72.400000000000006</v>
      </c>
      <c r="H14" s="86"/>
      <c r="I14" s="91">
        <f>(G14-H14)/G14</f>
        <v>1</v>
      </c>
      <c r="J14" s="86"/>
    </row>
    <row r="15" spans="1:12" s="4" customFormat="1" ht="16.5" customHeight="1">
      <c r="A15" s="87"/>
      <c r="B15" s="18" t="s">
        <v>13</v>
      </c>
      <c r="C15" s="18" t="s">
        <v>24</v>
      </c>
      <c r="D15" s="18">
        <v>6</v>
      </c>
      <c r="E15" s="1">
        <v>1.3</v>
      </c>
      <c r="F15" s="19">
        <f t="shared" si="0"/>
        <v>7.8000000000000007</v>
      </c>
      <c r="G15" s="86"/>
      <c r="H15" s="86"/>
      <c r="I15" s="91"/>
      <c r="J15" s="86"/>
    </row>
    <row r="16" spans="1:12" s="4" customFormat="1" ht="16.5" customHeight="1">
      <c r="A16" s="87"/>
      <c r="B16" s="18" t="s">
        <v>54</v>
      </c>
      <c r="C16" s="18" t="s">
        <v>5</v>
      </c>
      <c r="D16" s="18">
        <v>1</v>
      </c>
      <c r="E16" s="1">
        <v>0.6</v>
      </c>
      <c r="F16" s="19">
        <f t="shared" si="0"/>
        <v>0.6</v>
      </c>
      <c r="G16" s="86"/>
      <c r="H16" s="86"/>
      <c r="I16" s="91"/>
      <c r="J16" s="86"/>
    </row>
    <row r="17" spans="1:10" s="4" customFormat="1" ht="16.5" customHeight="1">
      <c r="A17" s="87"/>
      <c r="B17" s="18" t="s">
        <v>55</v>
      </c>
      <c r="C17" s="18" t="s">
        <v>11</v>
      </c>
      <c r="D17" s="18">
        <v>6</v>
      </c>
      <c r="E17" s="1">
        <v>2.5</v>
      </c>
      <c r="F17" s="19">
        <f t="shared" si="0"/>
        <v>15</v>
      </c>
      <c r="G17" s="86"/>
      <c r="H17" s="86"/>
      <c r="I17" s="91"/>
      <c r="J17" s="86"/>
    </row>
    <row r="18" spans="1:10" s="4" customFormat="1" ht="16.5" customHeight="1">
      <c r="A18" s="87"/>
      <c r="B18" s="18" t="s">
        <v>56</v>
      </c>
      <c r="C18" s="18" t="s">
        <v>9</v>
      </c>
      <c r="D18" s="18">
        <v>1</v>
      </c>
      <c r="E18" s="1">
        <v>40</v>
      </c>
      <c r="F18" s="19">
        <f t="shared" si="0"/>
        <v>40</v>
      </c>
      <c r="G18" s="86"/>
      <c r="H18" s="86"/>
      <c r="I18" s="91"/>
      <c r="J18" s="86"/>
    </row>
    <row r="19" spans="1:10" s="4" customFormat="1" ht="16.5" customHeight="1">
      <c r="A19" s="87" t="s">
        <v>31</v>
      </c>
      <c r="B19" s="18" t="s">
        <v>41</v>
      </c>
      <c r="C19" s="18" t="s">
        <v>42</v>
      </c>
      <c r="D19" s="18">
        <v>1</v>
      </c>
      <c r="E19" s="1">
        <v>1.2</v>
      </c>
      <c r="F19" s="19">
        <f t="shared" si="0"/>
        <v>1.2</v>
      </c>
      <c r="G19" s="86">
        <f>SUM(F19:F22)</f>
        <v>66.5</v>
      </c>
      <c r="H19" s="86"/>
      <c r="I19" s="86"/>
      <c r="J19" s="86"/>
    </row>
    <row r="20" spans="1:10" s="4" customFormat="1" ht="16.5" customHeight="1">
      <c r="A20" s="87"/>
      <c r="B20" s="18" t="s">
        <v>21</v>
      </c>
      <c r="C20" s="18" t="s">
        <v>22</v>
      </c>
      <c r="D20" s="18">
        <v>6</v>
      </c>
      <c r="E20" s="1">
        <v>1.8</v>
      </c>
      <c r="F20" s="19">
        <f t="shared" si="0"/>
        <v>10.8</v>
      </c>
      <c r="G20" s="86"/>
      <c r="H20" s="86"/>
      <c r="I20" s="86"/>
      <c r="J20" s="86"/>
    </row>
    <row r="21" spans="1:10" s="4" customFormat="1" ht="16.5" customHeight="1">
      <c r="A21" s="87"/>
      <c r="B21" s="18" t="s">
        <v>44</v>
      </c>
      <c r="C21" s="18" t="s">
        <v>43</v>
      </c>
      <c r="D21" s="18">
        <v>2</v>
      </c>
      <c r="E21" s="1">
        <v>2.5</v>
      </c>
      <c r="F21" s="19">
        <f t="shared" si="0"/>
        <v>5</v>
      </c>
      <c r="G21" s="86"/>
      <c r="H21" s="19"/>
      <c r="I21" s="19"/>
      <c r="J21" s="86"/>
    </row>
    <row r="22" spans="1:10" s="4" customFormat="1" ht="16.5" customHeight="1">
      <c r="A22" s="87"/>
      <c r="B22" s="18" t="s">
        <v>7</v>
      </c>
      <c r="C22" s="18" t="s">
        <v>6</v>
      </c>
      <c r="D22" s="18">
        <v>3</v>
      </c>
      <c r="E22" s="1">
        <v>16.5</v>
      </c>
      <c r="F22" s="19">
        <f t="shared" si="0"/>
        <v>49.5</v>
      </c>
      <c r="G22" s="86"/>
      <c r="H22" s="19"/>
      <c r="I22" s="19"/>
      <c r="J22" s="86"/>
    </row>
    <row r="23" spans="1:10" s="4" customFormat="1" ht="17.25" customHeight="1">
      <c r="A23" s="89" t="s">
        <v>32</v>
      </c>
      <c r="B23" s="18" t="s">
        <v>21</v>
      </c>
      <c r="C23" s="18" t="s">
        <v>22</v>
      </c>
      <c r="D23" s="18">
        <v>8</v>
      </c>
      <c r="E23" s="1">
        <v>1.8</v>
      </c>
      <c r="F23" s="19">
        <f t="shared" si="0"/>
        <v>14.4</v>
      </c>
      <c r="G23" s="86">
        <f>SUM(F23:F25)</f>
        <v>181</v>
      </c>
      <c r="H23" s="86"/>
      <c r="I23" s="91"/>
      <c r="J23" s="87"/>
    </row>
    <row r="24" spans="1:10" s="4" customFormat="1" ht="17.25" customHeight="1">
      <c r="A24" s="89"/>
      <c r="B24" s="18" t="s">
        <v>12</v>
      </c>
      <c r="C24" s="18" t="s">
        <v>4</v>
      </c>
      <c r="D24" s="18">
        <v>2</v>
      </c>
      <c r="E24" s="1">
        <v>0.8</v>
      </c>
      <c r="F24" s="19">
        <f t="shared" si="0"/>
        <v>1.6</v>
      </c>
      <c r="G24" s="86"/>
      <c r="H24" s="86"/>
      <c r="I24" s="91"/>
      <c r="J24" s="87"/>
    </row>
    <row r="25" spans="1:10" s="4" customFormat="1" ht="17.25" customHeight="1">
      <c r="A25" s="89"/>
      <c r="B25" s="18" t="s">
        <v>7</v>
      </c>
      <c r="C25" s="18" t="s">
        <v>10</v>
      </c>
      <c r="D25" s="18">
        <v>1</v>
      </c>
      <c r="E25" s="1">
        <v>165</v>
      </c>
      <c r="F25" s="19">
        <f t="shared" si="0"/>
        <v>165</v>
      </c>
      <c r="G25" s="86"/>
      <c r="H25" s="86"/>
      <c r="I25" s="91"/>
      <c r="J25" s="87"/>
    </row>
    <row r="26" spans="1:10" s="4" customFormat="1" ht="35.25" customHeight="1">
      <c r="A26" s="21" t="s">
        <v>33</v>
      </c>
      <c r="B26" s="18" t="s">
        <v>21</v>
      </c>
      <c r="C26" s="18" t="s">
        <v>22</v>
      </c>
      <c r="D26" s="18">
        <v>2</v>
      </c>
      <c r="E26" s="1">
        <v>1.8</v>
      </c>
      <c r="F26" s="19">
        <f t="shared" si="0"/>
        <v>3.6</v>
      </c>
      <c r="G26" s="19">
        <f>SUM(F26:F26)</f>
        <v>3.6</v>
      </c>
      <c r="H26" s="19"/>
      <c r="I26" s="20"/>
      <c r="J26" s="18"/>
    </row>
    <row r="27" spans="1:10" s="4" customFormat="1" ht="17.25" customHeight="1">
      <c r="A27" s="89" t="s">
        <v>34</v>
      </c>
      <c r="B27" s="18" t="s">
        <v>8</v>
      </c>
      <c r="C27" s="18" t="s">
        <v>24</v>
      </c>
      <c r="D27" s="18">
        <v>2</v>
      </c>
      <c r="E27" s="1">
        <v>0.7</v>
      </c>
      <c r="F27" s="19">
        <f t="shared" si="0"/>
        <v>1.4</v>
      </c>
      <c r="G27" s="86">
        <f>SUM(F27:F28)</f>
        <v>12.200000000000001</v>
      </c>
      <c r="H27" s="86"/>
      <c r="I27" s="91"/>
      <c r="J27" s="92"/>
    </row>
    <row r="28" spans="1:10" s="4" customFormat="1" ht="17.25" customHeight="1">
      <c r="A28" s="89"/>
      <c r="B28" s="18" t="s">
        <v>21</v>
      </c>
      <c r="C28" s="18" t="s">
        <v>35</v>
      </c>
      <c r="D28" s="18">
        <v>6</v>
      </c>
      <c r="E28" s="1">
        <v>1.8</v>
      </c>
      <c r="F28" s="19">
        <f t="shared" si="0"/>
        <v>10.8</v>
      </c>
      <c r="G28" s="86"/>
      <c r="H28" s="86"/>
      <c r="I28" s="91"/>
      <c r="J28" s="93"/>
    </row>
    <row r="29" spans="1:10" s="4" customFormat="1" ht="16.5" customHeight="1">
      <c r="A29" s="89" t="s">
        <v>36</v>
      </c>
      <c r="B29" s="18" t="s">
        <v>21</v>
      </c>
      <c r="C29" s="18" t="s">
        <v>22</v>
      </c>
      <c r="D29" s="18">
        <v>4</v>
      </c>
      <c r="E29" s="1">
        <v>1.8</v>
      </c>
      <c r="F29" s="19">
        <f t="shared" si="0"/>
        <v>7.2</v>
      </c>
      <c r="G29" s="86">
        <f>SUM(F29:F32)</f>
        <v>42.6</v>
      </c>
      <c r="H29" s="19"/>
      <c r="I29" s="20"/>
      <c r="J29" s="86"/>
    </row>
    <row r="30" spans="1:10" s="4" customFormat="1" ht="16.5" customHeight="1">
      <c r="A30" s="89"/>
      <c r="B30" s="18" t="s">
        <v>26</v>
      </c>
      <c r="C30" s="18" t="s">
        <v>24</v>
      </c>
      <c r="D30" s="18">
        <v>1</v>
      </c>
      <c r="E30" s="1">
        <v>0.8</v>
      </c>
      <c r="F30" s="19">
        <f t="shared" si="0"/>
        <v>0.8</v>
      </c>
      <c r="G30" s="86"/>
      <c r="H30" s="19"/>
      <c r="I30" s="20"/>
      <c r="J30" s="86"/>
    </row>
    <row r="31" spans="1:10" s="4" customFormat="1" ht="16.5" customHeight="1">
      <c r="A31" s="89"/>
      <c r="B31" s="18" t="s">
        <v>40</v>
      </c>
      <c r="C31" s="18" t="s">
        <v>4</v>
      </c>
      <c r="D31" s="18">
        <v>2</v>
      </c>
      <c r="E31" s="1">
        <v>0.8</v>
      </c>
      <c r="F31" s="19">
        <f t="shared" si="0"/>
        <v>1.6</v>
      </c>
      <c r="G31" s="86"/>
      <c r="H31" s="19"/>
      <c r="I31" s="20"/>
      <c r="J31" s="86"/>
    </row>
    <row r="32" spans="1:10" s="4" customFormat="1" ht="16.5" customHeight="1">
      <c r="A32" s="89"/>
      <c r="B32" s="18" t="s">
        <v>29</v>
      </c>
      <c r="C32" s="18" t="s">
        <v>30</v>
      </c>
      <c r="D32" s="18">
        <v>2</v>
      </c>
      <c r="E32" s="1">
        <v>16.5</v>
      </c>
      <c r="F32" s="19">
        <f t="shared" si="0"/>
        <v>33</v>
      </c>
      <c r="G32" s="86"/>
      <c r="H32" s="19"/>
      <c r="I32" s="20"/>
      <c r="J32" s="86"/>
    </row>
    <row r="33" spans="1:10" s="4" customFormat="1" ht="24" customHeight="1">
      <c r="A33" s="90" t="s">
        <v>37</v>
      </c>
      <c r="B33" s="90"/>
      <c r="C33" s="90"/>
      <c r="D33" s="90"/>
      <c r="E33" s="90"/>
      <c r="F33" s="90"/>
      <c r="G33" s="14">
        <f>SUM(G4:G32)</f>
        <v>676.2700000000001</v>
      </c>
      <c r="H33" s="15">
        <f>SUM(H4:H32)</f>
        <v>0</v>
      </c>
      <c r="I33" s="16">
        <f>(G33-H33)/G33</f>
        <v>1</v>
      </c>
      <c r="J33" s="17" t="s">
        <v>38</v>
      </c>
    </row>
    <row r="34" spans="1:10" s="5" customFormat="1" ht="19.5" customHeight="1">
      <c r="A34" s="88" t="s">
        <v>57</v>
      </c>
      <c r="B34" s="88"/>
      <c r="C34" s="88"/>
      <c r="D34" s="88"/>
      <c r="E34" s="88"/>
      <c r="F34" s="88"/>
      <c r="G34" s="88"/>
      <c r="H34" s="88"/>
      <c r="I34" s="88"/>
      <c r="J34" s="88"/>
    </row>
    <row r="35" spans="1:10" s="6" customFormat="1" ht="13.5">
      <c r="B35" s="7"/>
      <c r="G35" s="8"/>
      <c r="H35" s="9"/>
      <c r="I35" s="10"/>
    </row>
    <row r="36" spans="1:10" ht="13.5">
      <c r="G36" s="10"/>
      <c r="H36" s="11"/>
    </row>
    <row r="37" spans="1:10" ht="13.5">
      <c r="H37" s="11"/>
    </row>
    <row r="38" spans="1:10" ht="13.5">
      <c r="H38" s="11"/>
    </row>
    <row r="39" spans="1:10" s="12" customFormat="1" ht="13.5">
      <c r="A39" s="2"/>
      <c r="B39" s="2"/>
      <c r="C39" s="2"/>
      <c r="D39" s="2"/>
      <c r="E39" s="9"/>
      <c r="F39" s="9"/>
      <c r="G39" s="10"/>
      <c r="I39" s="10"/>
      <c r="J39" s="2"/>
    </row>
  </sheetData>
  <autoFilter ref="A3:L3"/>
  <mergeCells count="46">
    <mergeCell ref="H14:H18"/>
    <mergeCell ref="I14:I18"/>
    <mergeCell ref="H5:H9"/>
    <mergeCell ref="I5:I9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23:A25"/>
    <mergeCell ref="G23:G25"/>
    <mergeCell ref="H23:H25"/>
    <mergeCell ref="I23:I25"/>
    <mergeCell ref="J23:J25"/>
    <mergeCell ref="A27:A28"/>
    <mergeCell ref="G27:G28"/>
    <mergeCell ref="H27:H28"/>
    <mergeCell ref="I27:I28"/>
    <mergeCell ref="J27:J28"/>
    <mergeCell ref="A34:J34"/>
    <mergeCell ref="A29:A32"/>
    <mergeCell ref="G29:G32"/>
    <mergeCell ref="J29:J32"/>
    <mergeCell ref="A33:F33"/>
    <mergeCell ref="G19:G22"/>
    <mergeCell ref="J19:J22"/>
    <mergeCell ref="A5:A10"/>
    <mergeCell ref="G5:G10"/>
    <mergeCell ref="J5:J10"/>
    <mergeCell ref="A11:A13"/>
    <mergeCell ref="G11:G13"/>
    <mergeCell ref="J11:J13"/>
    <mergeCell ref="H19:H20"/>
    <mergeCell ref="I19:I20"/>
    <mergeCell ref="A19:A22"/>
    <mergeCell ref="J14:J18"/>
    <mergeCell ref="H11:H12"/>
    <mergeCell ref="I11:I12"/>
    <mergeCell ref="A14:A18"/>
    <mergeCell ref="G14:G18"/>
  </mergeCells>
  <phoneticPr fontId="1" type="noConversion"/>
  <pageMargins left="0.23622047244094491" right="0.23622047244094491" top="0.51181102362204722" bottom="0.6692913385826772" header="0.31496062992125984" footer="0.95"/>
  <pageSetup paperSize="9" orientation="portrait" horizontalDpi="4294967292" verticalDpi="0" r:id="rId1"/>
  <headerFooter>
    <oddFooter>第 &amp;P 页，共 &amp;N 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N35"/>
  <sheetViews>
    <sheetView workbookViewId="0">
      <pane ySplit="3" topLeftCell="A7" activePane="bottomLeft" state="frozen"/>
      <selection pane="bottomLeft" activeCell="J17" sqref="J17"/>
    </sheetView>
  </sheetViews>
  <sheetFormatPr defaultColWidth="11.5" defaultRowHeight="18.75" customHeight="1"/>
  <cols>
    <col min="1" max="1" width="16.375" style="2" customWidth="1"/>
    <col min="2" max="2" width="19.125" style="2" customWidth="1"/>
    <col min="3" max="3" width="6" style="2" customWidth="1"/>
    <col min="4" max="4" width="7" style="2" customWidth="1"/>
    <col min="5" max="5" width="8" style="9" customWidth="1"/>
    <col min="6" max="6" width="9.125" style="9" customWidth="1"/>
    <col min="7" max="7" width="15.625" style="8" customWidth="1"/>
    <col min="8" max="8" width="0" style="12" hidden="1" customWidth="1"/>
    <col min="9" max="9" width="0.375" style="10" hidden="1" customWidth="1"/>
    <col min="10" max="10" width="19.875" style="2" customWidth="1"/>
    <col min="11" max="11" width="27.625" style="2" customWidth="1"/>
    <col min="12" max="16384" width="11.5" style="2"/>
  </cols>
  <sheetData>
    <row r="1" spans="1:14" ht="45" customHeight="1">
      <c r="A1" s="94" t="s">
        <v>62</v>
      </c>
      <c r="B1" s="94"/>
      <c r="C1" s="94"/>
      <c r="D1" s="94"/>
      <c r="E1" s="94"/>
      <c r="F1" s="94"/>
      <c r="G1" s="94"/>
      <c r="H1" s="94"/>
      <c r="I1" s="94"/>
      <c r="J1" s="94"/>
      <c r="L1" s="13"/>
    </row>
    <row r="2" spans="1:14" ht="23.25" customHeight="1">
      <c r="A2" s="95" t="s">
        <v>0</v>
      </c>
      <c r="B2" s="95" t="s">
        <v>1</v>
      </c>
      <c r="C2" s="95" t="s">
        <v>2</v>
      </c>
      <c r="D2" s="96" t="s">
        <v>14</v>
      </c>
      <c r="E2" s="95" t="s">
        <v>3</v>
      </c>
      <c r="F2" s="95" t="s">
        <v>15</v>
      </c>
      <c r="G2" s="97" t="s">
        <v>16</v>
      </c>
      <c r="H2" s="95" t="s">
        <v>17</v>
      </c>
      <c r="I2" s="95" t="s">
        <v>18</v>
      </c>
      <c r="J2" s="95" t="s">
        <v>19</v>
      </c>
    </row>
    <row r="3" spans="1:14" ht="23.25" customHeight="1">
      <c r="A3" s="95"/>
      <c r="B3" s="95"/>
      <c r="C3" s="95"/>
      <c r="D3" s="95"/>
      <c r="E3" s="95"/>
      <c r="F3" s="95"/>
      <c r="G3" s="98"/>
      <c r="H3" s="95"/>
      <c r="I3" s="95"/>
      <c r="J3" s="95"/>
    </row>
    <row r="4" spans="1:14" s="4" customFormat="1" ht="32.25" customHeight="1">
      <c r="A4" s="3" t="s">
        <v>20</v>
      </c>
      <c r="B4" s="27" t="s">
        <v>21</v>
      </c>
      <c r="C4" s="27" t="s">
        <v>22</v>
      </c>
      <c r="D4" s="27">
        <v>2</v>
      </c>
      <c r="E4" s="1">
        <v>1.8</v>
      </c>
      <c r="F4" s="24">
        <f t="shared" ref="F4:F28" si="0">D4*E4</f>
        <v>3.6</v>
      </c>
      <c r="G4" s="24">
        <f>SUM(F4)</f>
        <v>3.6</v>
      </c>
      <c r="H4" s="24"/>
      <c r="I4" s="25">
        <f>(G4-H4)/G4</f>
        <v>1</v>
      </c>
      <c r="J4" s="23" t="s">
        <v>58</v>
      </c>
    </row>
    <row r="5" spans="1:14" s="4" customFormat="1" ht="17.25" customHeight="1">
      <c r="A5" s="87" t="s">
        <v>23</v>
      </c>
      <c r="B5" s="27" t="s">
        <v>21</v>
      </c>
      <c r="C5" s="27" t="s">
        <v>22</v>
      </c>
      <c r="D5" s="27">
        <v>10</v>
      </c>
      <c r="E5" s="1">
        <v>1.8</v>
      </c>
      <c r="F5" s="24">
        <f t="shared" si="0"/>
        <v>18</v>
      </c>
      <c r="G5" s="86">
        <f>SUM(F5:F8)</f>
        <v>309</v>
      </c>
      <c r="H5" s="86"/>
      <c r="I5" s="91"/>
      <c r="J5" s="86"/>
      <c r="K5" s="4" t="s">
        <v>66</v>
      </c>
      <c r="N5" s="4" t="s">
        <v>67</v>
      </c>
    </row>
    <row r="6" spans="1:14" s="4" customFormat="1" ht="17.25" customHeight="1">
      <c r="A6" s="87"/>
      <c r="B6" s="27" t="s">
        <v>65</v>
      </c>
      <c r="C6" s="27" t="s">
        <v>5</v>
      </c>
      <c r="D6" s="27">
        <v>1</v>
      </c>
      <c r="E6" s="1">
        <v>11</v>
      </c>
      <c r="F6" s="24">
        <f t="shared" si="0"/>
        <v>11</v>
      </c>
      <c r="G6" s="86"/>
      <c r="H6" s="86"/>
      <c r="I6" s="91"/>
      <c r="J6" s="86"/>
    </row>
    <row r="7" spans="1:14" s="4" customFormat="1" ht="27" customHeight="1">
      <c r="A7" s="87"/>
      <c r="B7" s="33" t="s">
        <v>76</v>
      </c>
      <c r="C7" s="27" t="s">
        <v>5</v>
      </c>
      <c r="D7" s="27">
        <v>5</v>
      </c>
      <c r="E7" s="1">
        <v>20</v>
      </c>
      <c r="F7" s="24">
        <f t="shared" si="0"/>
        <v>100</v>
      </c>
      <c r="G7" s="86"/>
      <c r="H7" s="86"/>
      <c r="I7" s="91"/>
      <c r="J7" s="86"/>
    </row>
    <row r="8" spans="1:14" s="4" customFormat="1" ht="27" customHeight="1">
      <c r="A8" s="87"/>
      <c r="B8" s="33" t="s">
        <v>77</v>
      </c>
      <c r="C8" s="27" t="s">
        <v>5</v>
      </c>
      <c r="D8" s="27">
        <v>10</v>
      </c>
      <c r="E8" s="1">
        <v>18</v>
      </c>
      <c r="F8" s="24">
        <f t="shared" si="0"/>
        <v>180</v>
      </c>
      <c r="G8" s="86"/>
      <c r="H8" s="24"/>
      <c r="I8" s="25"/>
      <c r="J8" s="86"/>
    </row>
    <row r="9" spans="1:14" s="4" customFormat="1" ht="16.5" customHeight="1">
      <c r="A9" s="87" t="s">
        <v>25</v>
      </c>
      <c r="B9" s="27" t="s">
        <v>21</v>
      </c>
      <c r="C9" s="27" t="s">
        <v>22</v>
      </c>
      <c r="D9" s="27">
        <v>3</v>
      </c>
      <c r="E9" s="1">
        <v>1.8</v>
      </c>
      <c r="F9" s="24">
        <f t="shared" si="0"/>
        <v>5.4</v>
      </c>
      <c r="G9" s="86">
        <f>SUM(F9:F11)</f>
        <v>22.4</v>
      </c>
      <c r="H9" s="86"/>
      <c r="I9" s="86">
        <f>SUM(H9:H9)</f>
        <v>0</v>
      </c>
      <c r="J9" s="86"/>
    </row>
    <row r="10" spans="1:14" s="4" customFormat="1" ht="16.5" customHeight="1">
      <c r="A10" s="87"/>
      <c r="B10" s="27" t="s">
        <v>51</v>
      </c>
      <c r="C10" s="27" t="s">
        <v>4</v>
      </c>
      <c r="D10" s="27">
        <v>1</v>
      </c>
      <c r="E10" s="1">
        <v>0.5</v>
      </c>
      <c r="F10" s="24">
        <f t="shared" si="0"/>
        <v>0.5</v>
      </c>
      <c r="G10" s="86"/>
      <c r="H10" s="86"/>
      <c r="I10" s="86"/>
      <c r="J10" s="86"/>
    </row>
    <row r="11" spans="1:14" s="4" customFormat="1" ht="16.5" customHeight="1">
      <c r="A11" s="87"/>
      <c r="B11" s="27" t="s">
        <v>7</v>
      </c>
      <c r="C11" s="27" t="s">
        <v>6</v>
      </c>
      <c r="D11" s="27">
        <v>1</v>
      </c>
      <c r="E11" s="1">
        <v>16.5</v>
      </c>
      <c r="F11" s="24">
        <f t="shared" si="0"/>
        <v>16.5</v>
      </c>
      <c r="G11" s="86"/>
      <c r="H11" s="24"/>
      <c r="I11" s="24"/>
      <c r="J11" s="86"/>
    </row>
    <row r="12" spans="1:14" s="4" customFormat="1" ht="16.5" customHeight="1">
      <c r="A12" s="87" t="s">
        <v>27</v>
      </c>
      <c r="B12" s="27" t="s">
        <v>28</v>
      </c>
      <c r="C12" s="27" t="s">
        <v>22</v>
      </c>
      <c r="D12" s="27">
        <v>4</v>
      </c>
      <c r="E12" s="1">
        <v>1.8</v>
      </c>
      <c r="F12" s="24">
        <f t="shared" si="0"/>
        <v>7.2</v>
      </c>
      <c r="G12" s="86">
        <f>SUM(F12:F14)</f>
        <v>44.1</v>
      </c>
      <c r="H12" s="86"/>
      <c r="I12" s="91">
        <f>(G12-H12)/G12</f>
        <v>1</v>
      </c>
      <c r="J12" s="86"/>
    </row>
    <row r="13" spans="1:14" s="4" customFormat="1" ht="16.5" customHeight="1">
      <c r="A13" s="87"/>
      <c r="B13" s="27" t="s">
        <v>13</v>
      </c>
      <c r="C13" s="27" t="s">
        <v>4</v>
      </c>
      <c r="D13" s="27">
        <v>3</v>
      </c>
      <c r="E13" s="1">
        <v>1.3</v>
      </c>
      <c r="F13" s="24">
        <f t="shared" si="0"/>
        <v>3.9000000000000004</v>
      </c>
      <c r="G13" s="86"/>
      <c r="H13" s="86"/>
      <c r="I13" s="91"/>
      <c r="J13" s="86"/>
    </row>
    <row r="14" spans="1:14" s="4" customFormat="1" ht="16.5" customHeight="1">
      <c r="A14" s="87"/>
      <c r="B14" s="27" t="s">
        <v>7</v>
      </c>
      <c r="C14" s="27" t="s">
        <v>6</v>
      </c>
      <c r="D14" s="27">
        <v>2</v>
      </c>
      <c r="E14" s="1">
        <v>16.5</v>
      </c>
      <c r="F14" s="24">
        <f t="shared" si="0"/>
        <v>33</v>
      </c>
      <c r="G14" s="86"/>
      <c r="H14" s="86"/>
      <c r="I14" s="91"/>
      <c r="J14" s="86"/>
    </row>
    <row r="15" spans="1:14" s="4" customFormat="1" ht="16.5" customHeight="1">
      <c r="A15" s="99" t="s">
        <v>31</v>
      </c>
      <c r="B15" s="27" t="s">
        <v>21</v>
      </c>
      <c r="C15" s="27" t="s">
        <v>22</v>
      </c>
      <c r="D15" s="27">
        <v>5</v>
      </c>
      <c r="E15" s="1">
        <v>1.8</v>
      </c>
      <c r="F15" s="24">
        <f t="shared" si="0"/>
        <v>9</v>
      </c>
      <c r="G15" s="86">
        <f>SUM(F15:F16)</f>
        <v>58.5</v>
      </c>
      <c r="H15" s="24"/>
      <c r="I15" s="24"/>
      <c r="J15" s="86"/>
    </row>
    <row r="16" spans="1:14" s="4" customFormat="1" ht="16.5" customHeight="1">
      <c r="A16" s="100"/>
      <c r="B16" s="27" t="s">
        <v>7</v>
      </c>
      <c r="C16" s="27" t="s">
        <v>6</v>
      </c>
      <c r="D16" s="27">
        <v>3</v>
      </c>
      <c r="E16" s="1">
        <v>16.5</v>
      </c>
      <c r="F16" s="24">
        <f t="shared" si="0"/>
        <v>49.5</v>
      </c>
      <c r="G16" s="86"/>
      <c r="H16" s="24"/>
      <c r="I16" s="24"/>
      <c r="J16" s="86"/>
    </row>
    <row r="17" spans="1:10" s="4" customFormat="1" ht="29.25" customHeight="1">
      <c r="A17" s="26" t="s">
        <v>32</v>
      </c>
      <c r="B17" s="27" t="s">
        <v>21</v>
      </c>
      <c r="C17" s="27" t="s">
        <v>22</v>
      </c>
      <c r="D17" s="27">
        <v>8</v>
      </c>
      <c r="E17" s="1">
        <v>1.8</v>
      </c>
      <c r="F17" s="24">
        <f t="shared" si="0"/>
        <v>14.4</v>
      </c>
      <c r="G17" s="24">
        <f>SUM(F17:F17)</f>
        <v>14.4</v>
      </c>
      <c r="H17" s="24"/>
      <c r="I17" s="25"/>
      <c r="J17" s="27"/>
    </row>
    <row r="18" spans="1:10" s="4" customFormat="1" ht="17.25" customHeight="1">
      <c r="A18" s="89" t="s">
        <v>34</v>
      </c>
      <c r="B18" s="27" t="s">
        <v>8</v>
      </c>
      <c r="C18" s="27" t="s">
        <v>4</v>
      </c>
      <c r="D18" s="27">
        <v>10</v>
      </c>
      <c r="E18" s="1">
        <v>0.7</v>
      </c>
      <c r="F18" s="24">
        <f t="shared" si="0"/>
        <v>7</v>
      </c>
      <c r="G18" s="86">
        <f>SUM(F18:F26)</f>
        <v>79.000000000000014</v>
      </c>
      <c r="H18" s="86"/>
      <c r="I18" s="91"/>
      <c r="J18" s="92"/>
    </row>
    <row r="19" spans="1:10" s="4" customFormat="1" ht="17.25" customHeight="1">
      <c r="A19" s="89"/>
      <c r="B19" s="27" t="s">
        <v>68</v>
      </c>
      <c r="C19" s="27" t="s">
        <v>69</v>
      </c>
      <c r="D19" s="27">
        <v>1</v>
      </c>
      <c r="E19" s="1">
        <v>6.3</v>
      </c>
      <c r="F19" s="24">
        <f t="shared" si="0"/>
        <v>6.3</v>
      </c>
      <c r="G19" s="86"/>
      <c r="H19" s="86"/>
      <c r="I19" s="91"/>
      <c r="J19" s="92"/>
    </row>
    <row r="20" spans="1:10" s="4" customFormat="1" ht="17.25" customHeight="1">
      <c r="A20" s="89"/>
      <c r="B20" s="27" t="s">
        <v>70</v>
      </c>
      <c r="C20" s="27" t="s">
        <v>71</v>
      </c>
      <c r="D20" s="27">
        <v>2</v>
      </c>
      <c r="E20" s="1">
        <v>0.45</v>
      </c>
      <c r="F20" s="24">
        <f t="shared" si="0"/>
        <v>0.9</v>
      </c>
      <c r="G20" s="86"/>
      <c r="H20" s="86"/>
      <c r="I20" s="91"/>
      <c r="J20" s="92"/>
    </row>
    <row r="21" spans="1:10" s="4" customFormat="1" ht="17.25" customHeight="1">
      <c r="A21" s="89"/>
      <c r="B21" s="27" t="s">
        <v>72</v>
      </c>
      <c r="C21" s="27" t="s">
        <v>73</v>
      </c>
      <c r="D21" s="27">
        <v>4</v>
      </c>
      <c r="E21" s="1">
        <v>3.5</v>
      </c>
      <c r="F21" s="24">
        <f t="shared" si="0"/>
        <v>14</v>
      </c>
      <c r="G21" s="86"/>
      <c r="H21" s="86"/>
      <c r="I21" s="91"/>
      <c r="J21" s="92"/>
    </row>
    <row r="22" spans="1:10" s="4" customFormat="1" ht="17.25" customHeight="1">
      <c r="A22" s="89"/>
      <c r="B22" s="27" t="s">
        <v>13</v>
      </c>
      <c r="C22" s="27" t="s">
        <v>4</v>
      </c>
      <c r="D22" s="27">
        <v>4</v>
      </c>
      <c r="E22" s="1">
        <v>1.3</v>
      </c>
      <c r="F22" s="24">
        <f t="shared" si="0"/>
        <v>5.2</v>
      </c>
      <c r="G22" s="86"/>
      <c r="H22" s="86"/>
      <c r="I22" s="91"/>
      <c r="J22" s="92"/>
    </row>
    <row r="23" spans="1:10" s="4" customFormat="1" ht="17.25" customHeight="1">
      <c r="A23" s="89"/>
      <c r="B23" s="27" t="s">
        <v>74</v>
      </c>
      <c r="C23" s="27" t="s">
        <v>4</v>
      </c>
      <c r="D23" s="27">
        <v>2</v>
      </c>
      <c r="E23" s="1">
        <v>1.4</v>
      </c>
      <c r="F23" s="24">
        <f t="shared" si="0"/>
        <v>2.8</v>
      </c>
      <c r="G23" s="86"/>
      <c r="H23" s="86"/>
      <c r="I23" s="91"/>
      <c r="J23" s="92"/>
    </row>
    <row r="24" spans="1:10" s="4" customFormat="1" ht="17.25" customHeight="1">
      <c r="A24" s="89"/>
      <c r="B24" s="27" t="s">
        <v>75</v>
      </c>
      <c r="C24" s="27" t="s">
        <v>4</v>
      </c>
      <c r="D24" s="27">
        <v>2</v>
      </c>
      <c r="E24" s="1">
        <v>1.3</v>
      </c>
      <c r="F24" s="24">
        <f t="shared" si="0"/>
        <v>2.6</v>
      </c>
      <c r="G24" s="86"/>
      <c r="H24" s="86"/>
      <c r="I24" s="91"/>
      <c r="J24" s="92"/>
    </row>
    <row r="25" spans="1:10" s="4" customFormat="1" ht="17.25" customHeight="1">
      <c r="A25" s="89"/>
      <c r="B25" s="27" t="s">
        <v>7</v>
      </c>
      <c r="C25" s="27" t="s">
        <v>6</v>
      </c>
      <c r="D25" s="27">
        <v>2</v>
      </c>
      <c r="E25" s="1">
        <v>16.5</v>
      </c>
      <c r="F25" s="24">
        <f t="shared" si="0"/>
        <v>33</v>
      </c>
      <c r="G25" s="86"/>
      <c r="H25" s="86"/>
      <c r="I25" s="91"/>
      <c r="J25" s="92"/>
    </row>
    <row r="26" spans="1:10" s="4" customFormat="1" ht="17.25" customHeight="1">
      <c r="A26" s="89"/>
      <c r="B26" s="27" t="s">
        <v>21</v>
      </c>
      <c r="C26" s="27" t="s">
        <v>35</v>
      </c>
      <c r="D26" s="27">
        <v>4</v>
      </c>
      <c r="E26" s="1">
        <v>1.8</v>
      </c>
      <c r="F26" s="24">
        <f t="shared" si="0"/>
        <v>7.2</v>
      </c>
      <c r="G26" s="86"/>
      <c r="H26" s="86"/>
      <c r="I26" s="91"/>
      <c r="J26" s="93"/>
    </row>
    <row r="27" spans="1:10" s="4" customFormat="1" ht="21.75" customHeight="1">
      <c r="A27" s="89" t="s">
        <v>36</v>
      </c>
      <c r="B27" s="27" t="s">
        <v>21</v>
      </c>
      <c r="C27" s="27" t="s">
        <v>22</v>
      </c>
      <c r="D27" s="27">
        <v>4</v>
      </c>
      <c r="E27" s="1">
        <v>1.8</v>
      </c>
      <c r="F27" s="24">
        <f t="shared" si="0"/>
        <v>7.2</v>
      </c>
      <c r="G27" s="86">
        <f>SUM(F27:F28)</f>
        <v>9.1999999999999993</v>
      </c>
      <c r="H27" s="24"/>
      <c r="I27" s="25"/>
      <c r="J27" s="86"/>
    </row>
    <row r="28" spans="1:10" s="4" customFormat="1" ht="21.75" customHeight="1">
      <c r="A28" s="89"/>
      <c r="B28" s="27" t="s">
        <v>64</v>
      </c>
      <c r="C28" s="27" t="s">
        <v>4</v>
      </c>
      <c r="D28" s="27">
        <v>1</v>
      </c>
      <c r="E28" s="1">
        <v>2</v>
      </c>
      <c r="F28" s="24">
        <f t="shared" si="0"/>
        <v>2</v>
      </c>
      <c r="G28" s="86"/>
      <c r="H28" s="24"/>
      <c r="I28" s="25"/>
      <c r="J28" s="86"/>
    </row>
    <row r="29" spans="1:10" s="4" customFormat="1" ht="24" customHeight="1">
      <c r="A29" s="90" t="s">
        <v>37</v>
      </c>
      <c r="B29" s="90"/>
      <c r="C29" s="90"/>
      <c r="D29" s="90"/>
      <c r="E29" s="90"/>
      <c r="F29" s="90"/>
      <c r="G29" s="14">
        <f>SUM(G4:G28)</f>
        <v>540.20000000000005</v>
      </c>
      <c r="H29" s="15">
        <f>SUM(H4:H28)</f>
        <v>0</v>
      </c>
      <c r="I29" s="16">
        <f>(G29-H29)/G29</f>
        <v>1</v>
      </c>
      <c r="J29" s="22" t="s">
        <v>38</v>
      </c>
    </row>
    <row r="30" spans="1:10" s="5" customFormat="1" ht="19.5" customHeight="1">
      <c r="A30" s="88" t="s">
        <v>63</v>
      </c>
      <c r="B30" s="88"/>
      <c r="C30" s="88"/>
      <c r="D30" s="88"/>
      <c r="E30" s="88"/>
      <c r="F30" s="88"/>
      <c r="G30" s="88"/>
      <c r="H30" s="88"/>
      <c r="I30" s="88"/>
      <c r="J30" s="88"/>
    </row>
    <row r="31" spans="1:10" s="6" customFormat="1" ht="13.5">
      <c r="B31" s="7"/>
      <c r="G31" s="8"/>
      <c r="H31" s="9"/>
      <c r="I31" s="10"/>
    </row>
    <row r="32" spans="1:10" ht="13.5">
      <c r="G32" s="10"/>
      <c r="H32" s="11"/>
    </row>
    <row r="33" spans="1:10" ht="13.5">
      <c r="H33" s="11"/>
    </row>
    <row r="34" spans="1:10" ht="13.5">
      <c r="H34" s="11"/>
    </row>
    <row r="35" spans="1:10" s="12" customFormat="1" ht="13.5">
      <c r="A35" s="2"/>
      <c r="B35" s="2"/>
      <c r="C35" s="2"/>
      <c r="D35" s="2"/>
      <c r="E35" s="9"/>
      <c r="F35" s="9"/>
      <c r="G35" s="10"/>
      <c r="I35" s="10"/>
      <c r="J35" s="2"/>
    </row>
  </sheetData>
  <mergeCells count="39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5:A8"/>
    <mergeCell ref="G5:G8"/>
    <mergeCell ref="H5:H7"/>
    <mergeCell ref="I5:I7"/>
    <mergeCell ref="J5:J8"/>
    <mergeCell ref="A12:A14"/>
    <mergeCell ref="G12:G14"/>
    <mergeCell ref="H12:H14"/>
    <mergeCell ref="I12:I14"/>
    <mergeCell ref="J12:J14"/>
    <mergeCell ref="A9:A11"/>
    <mergeCell ref="G9:G11"/>
    <mergeCell ref="H9:H10"/>
    <mergeCell ref="I9:I10"/>
    <mergeCell ref="J9:J11"/>
    <mergeCell ref="A29:F29"/>
    <mergeCell ref="A30:J30"/>
    <mergeCell ref="A15:A16"/>
    <mergeCell ref="A18:A26"/>
    <mergeCell ref="G18:G26"/>
    <mergeCell ref="H18:H26"/>
    <mergeCell ref="I18:I26"/>
    <mergeCell ref="J18:J26"/>
    <mergeCell ref="A27:A28"/>
    <mergeCell ref="G27:G28"/>
    <mergeCell ref="J27:J28"/>
    <mergeCell ref="G15:G16"/>
    <mergeCell ref="J15:J16"/>
  </mergeCells>
  <phoneticPr fontId="8" type="noConversion"/>
  <pageMargins left="0.23622047244094491" right="0.23622047244094491" top="0.43" bottom="0.6692913385826772" header="0.31496062992125984" footer="0.95"/>
  <pageSetup paperSize="9" orientation="portrait" horizontalDpi="4294967292" verticalDpi="0" r:id="rId1"/>
  <headerFooter>
    <oddFooter>第 &amp;P 页，共 &amp;N 页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L40"/>
  <sheetViews>
    <sheetView workbookViewId="0">
      <pane ySplit="3" topLeftCell="A4" activePane="bottomLeft" state="frozen"/>
      <selection pane="bottomLeft" activeCell="A6" sqref="A6:XFD7"/>
    </sheetView>
  </sheetViews>
  <sheetFormatPr defaultColWidth="11.5" defaultRowHeight="18.75" customHeight="1"/>
  <cols>
    <col min="1" max="1" width="14.25" style="2" customWidth="1"/>
    <col min="2" max="2" width="22.125" style="2" customWidth="1"/>
    <col min="3" max="3" width="6" style="2" customWidth="1"/>
    <col min="4" max="4" width="7" style="2" customWidth="1"/>
    <col min="5" max="5" width="8" style="9" customWidth="1"/>
    <col min="6" max="6" width="9.125" style="9" customWidth="1"/>
    <col min="7" max="7" width="14.125" style="8" customWidth="1"/>
    <col min="8" max="8" width="0" style="12" hidden="1" customWidth="1"/>
    <col min="9" max="9" width="0.375" style="10" hidden="1" customWidth="1"/>
    <col min="10" max="10" width="20.625" style="2" customWidth="1"/>
    <col min="11" max="11" width="27.625" style="2" customWidth="1"/>
    <col min="12" max="16384" width="11.5" style="2"/>
  </cols>
  <sheetData>
    <row r="1" spans="1:12" ht="48.75" customHeight="1">
      <c r="A1" s="94" t="s">
        <v>78</v>
      </c>
      <c r="B1" s="94"/>
      <c r="C1" s="94"/>
      <c r="D1" s="94"/>
      <c r="E1" s="94"/>
      <c r="F1" s="94"/>
      <c r="G1" s="94"/>
      <c r="H1" s="94"/>
      <c r="I1" s="94"/>
      <c r="J1" s="94"/>
      <c r="L1" s="13"/>
    </row>
    <row r="2" spans="1:12" ht="24.75" customHeight="1">
      <c r="A2" s="95" t="s">
        <v>0</v>
      </c>
      <c r="B2" s="95" t="s">
        <v>1</v>
      </c>
      <c r="C2" s="95" t="s">
        <v>2</v>
      </c>
      <c r="D2" s="96" t="s">
        <v>14</v>
      </c>
      <c r="E2" s="95" t="s">
        <v>3</v>
      </c>
      <c r="F2" s="95" t="s">
        <v>15</v>
      </c>
      <c r="G2" s="97" t="s">
        <v>16</v>
      </c>
      <c r="H2" s="95" t="s">
        <v>17</v>
      </c>
      <c r="I2" s="95" t="s">
        <v>18</v>
      </c>
      <c r="J2" s="95" t="s">
        <v>19</v>
      </c>
    </row>
    <row r="3" spans="1:12" ht="23.25" customHeight="1">
      <c r="A3" s="95"/>
      <c r="B3" s="95"/>
      <c r="C3" s="95"/>
      <c r="D3" s="95"/>
      <c r="E3" s="95"/>
      <c r="F3" s="95"/>
      <c r="G3" s="98"/>
      <c r="H3" s="95"/>
      <c r="I3" s="95"/>
      <c r="J3" s="95"/>
    </row>
    <row r="4" spans="1:12" s="4" customFormat="1" ht="16.5" customHeight="1">
      <c r="A4" s="99" t="s">
        <v>79</v>
      </c>
      <c r="B4" s="29" t="s">
        <v>21</v>
      </c>
      <c r="C4" s="29" t="s">
        <v>22</v>
      </c>
      <c r="D4" s="29">
        <v>1</v>
      </c>
      <c r="E4" s="1">
        <v>1.8</v>
      </c>
      <c r="F4" s="28">
        <f t="shared" ref="F4:F33" si="0">D4*E4</f>
        <v>1.8</v>
      </c>
      <c r="G4" s="102">
        <f>SUM(F4:F5)</f>
        <v>41.8</v>
      </c>
      <c r="H4" s="28"/>
      <c r="I4" s="31">
        <f>(G4-H4)/G4</f>
        <v>1</v>
      </c>
      <c r="J4" s="107"/>
    </row>
    <row r="5" spans="1:12" s="4" customFormat="1" ht="16.5" customHeight="1">
      <c r="A5" s="100"/>
      <c r="B5" s="29" t="s">
        <v>81</v>
      </c>
      <c r="C5" s="29" t="s">
        <v>82</v>
      </c>
      <c r="D5" s="29">
        <v>2</v>
      </c>
      <c r="E5" s="1">
        <v>20</v>
      </c>
      <c r="F5" s="36">
        <f t="shared" si="0"/>
        <v>40</v>
      </c>
      <c r="G5" s="104"/>
      <c r="H5" s="28"/>
      <c r="I5" s="31"/>
      <c r="J5" s="108"/>
    </row>
    <row r="6" spans="1:12" s="4" customFormat="1" ht="28.5" customHeight="1">
      <c r="A6" s="29" t="s">
        <v>80</v>
      </c>
      <c r="B6" s="29" t="s">
        <v>21</v>
      </c>
      <c r="C6" s="29" t="s">
        <v>22</v>
      </c>
      <c r="D6" s="29">
        <v>1</v>
      </c>
      <c r="E6" s="1">
        <v>1.8</v>
      </c>
      <c r="F6" s="36">
        <f t="shared" si="0"/>
        <v>1.8</v>
      </c>
      <c r="G6" s="28">
        <f>SUM(F6)</f>
        <v>1.8</v>
      </c>
      <c r="H6" s="28"/>
      <c r="I6" s="31">
        <f>(G6-H6)/G6</f>
        <v>1</v>
      </c>
      <c r="J6" s="34"/>
    </row>
    <row r="7" spans="1:12" s="4" customFormat="1" ht="28.5" customHeight="1">
      <c r="A7" s="29" t="s">
        <v>23</v>
      </c>
      <c r="B7" s="29" t="s">
        <v>21</v>
      </c>
      <c r="C7" s="29" t="s">
        <v>22</v>
      </c>
      <c r="D7" s="29">
        <v>9</v>
      </c>
      <c r="E7" s="1">
        <v>1.8</v>
      </c>
      <c r="F7" s="36">
        <f t="shared" si="0"/>
        <v>16.2</v>
      </c>
      <c r="G7" s="28">
        <f>SUM(F7:F7)</f>
        <v>16.2</v>
      </c>
      <c r="H7" s="28"/>
      <c r="I7" s="31"/>
      <c r="J7" s="28"/>
    </row>
    <row r="8" spans="1:12" s="4" customFormat="1" ht="16.5" customHeight="1">
      <c r="A8" s="87" t="s">
        <v>25</v>
      </c>
      <c r="B8" s="29" t="s">
        <v>21</v>
      </c>
      <c r="C8" s="29" t="s">
        <v>22</v>
      </c>
      <c r="D8" s="29">
        <v>2</v>
      </c>
      <c r="E8" s="1">
        <v>1.8</v>
      </c>
      <c r="F8" s="36">
        <f t="shared" si="0"/>
        <v>3.6</v>
      </c>
      <c r="G8" s="86">
        <f>SUM(F8:F9)</f>
        <v>9.6</v>
      </c>
      <c r="H8" s="86"/>
      <c r="I8" s="86">
        <f>SUM(H8:H8)</f>
        <v>0</v>
      </c>
      <c r="J8" s="86"/>
    </row>
    <row r="9" spans="1:12" s="4" customFormat="1" ht="16.5" customHeight="1">
      <c r="A9" s="87"/>
      <c r="B9" s="29" t="s">
        <v>88</v>
      </c>
      <c r="C9" s="29" t="s">
        <v>4</v>
      </c>
      <c r="D9" s="29">
        <v>3</v>
      </c>
      <c r="E9" s="1">
        <v>2</v>
      </c>
      <c r="F9" s="36">
        <f t="shared" si="0"/>
        <v>6</v>
      </c>
      <c r="G9" s="86"/>
      <c r="H9" s="86"/>
      <c r="I9" s="86"/>
      <c r="J9" s="86"/>
    </row>
    <row r="10" spans="1:12" s="4" customFormat="1" ht="16.5" customHeight="1">
      <c r="A10" s="99" t="s">
        <v>27</v>
      </c>
      <c r="B10" s="29" t="s">
        <v>28</v>
      </c>
      <c r="C10" s="29" t="s">
        <v>22</v>
      </c>
      <c r="D10" s="29">
        <v>4</v>
      </c>
      <c r="E10" s="1">
        <v>1.8</v>
      </c>
      <c r="F10" s="36">
        <f t="shared" si="0"/>
        <v>7.2</v>
      </c>
      <c r="G10" s="102">
        <f>SUM(F10:F16)</f>
        <v>85.8</v>
      </c>
      <c r="H10" s="86"/>
      <c r="I10" s="91">
        <f>(G10-H10)/G10</f>
        <v>1</v>
      </c>
      <c r="J10" s="102"/>
    </row>
    <row r="11" spans="1:12" s="4" customFormat="1" ht="16.5" customHeight="1">
      <c r="A11" s="101"/>
      <c r="B11" s="29" t="s">
        <v>13</v>
      </c>
      <c r="C11" s="29" t="s">
        <v>4</v>
      </c>
      <c r="D11" s="29">
        <v>3</v>
      </c>
      <c r="E11" s="1">
        <v>1.7</v>
      </c>
      <c r="F11" s="36">
        <f t="shared" si="0"/>
        <v>5.0999999999999996</v>
      </c>
      <c r="G11" s="103"/>
      <c r="H11" s="86"/>
      <c r="I11" s="91"/>
      <c r="J11" s="103"/>
    </row>
    <row r="12" spans="1:12" s="4" customFormat="1" ht="16.5" customHeight="1">
      <c r="A12" s="101"/>
      <c r="B12" s="29" t="s">
        <v>91</v>
      </c>
      <c r="C12" s="29" t="s">
        <v>4</v>
      </c>
      <c r="D12" s="29">
        <v>1</v>
      </c>
      <c r="E12" s="1">
        <v>1.5</v>
      </c>
      <c r="F12" s="36">
        <f t="shared" si="0"/>
        <v>1.5</v>
      </c>
      <c r="G12" s="103"/>
      <c r="H12" s="86"/>
      <c r="I12" s="91"/>
      <c r="J12" s="103"/>
    </row>
    <row r="13" spans="1:12" s="4" customFormat="1" ht="16.5" customHeight="1">
      <c r="A13" s="101"/>
      <c r="B13" s="29" t="s">
        <v>92</v>
      </c>
      <c r="C13" s="29" t="s">
        <v>22</v>
      </c>
      <c r="D13" s="29">
        <v>2</v>
      </c>
      <c r="E13" s="1">
        <v>1</v>
      </c>
      <c r="F13" s="36">
        <f t="shared" si="0"/>
        <v>2</v>
      </c>
      <c r="G13" s="103"/>
      <c r="H13" s="86"/>
      <c r="I13" s="91"/>
      <c r="J13" s="103"/>
    </row>
    <row r="14" spans="1:12" s="4" customFormat="1" ht="16.5" customHeight="1">
      <c r="A14" s="101"/>
      <c r="B14" s="29" t="s">
        <v>93</v>
      </c>
      <c r="C14" s="29" t="s">
        <v>71</v>
      </c>
      <c r="D14" s="29">
        <v>2</v>
      </c>
      <c r="E14" s="1">
        <v>0.5</v>
      </c>
      <c r="F14" s="36">
        <f t="shared" si="0"/>
        <v>1</v>
      </c>
      <c r="G14" s="103"/>
      <c r="H14" s="28"/>
      <c r="I14" s="31"/>
      <c r="J14" s="103"/>
    </row>
    <row r="15" spans="1:12" s="4" customFormat="1" ht="16.5" customHeight="1">
      <c r="A15" s="101"/>
      <c r="B15" s="35" t="s">
        <v>104</v>
      </c>
      <c r="C15" s="29" t="s">
        <v>86</v>
      </c>
      <c r="D15" s="29">
        <v>2</v>
      </c>
      <c r="E15" s="1">
        <v>2</v>
      </c>
      <c r="F15" s="36">
        <f t="shared" si="0"/>
        <v>4</v>
      </c>
      <c r="G15" s="103"/>
      <c r="H15" s="28"/>
      <c r="I15" s="31"/>
      <c r="J15" s="103"/>
      <c r="K15" s="4" t="s">
        <v>102</v>
      </c>
    </row>
    <row r="16" spans="1:12" s="4" customFormat="1" ht="16.5" customHeight="1">
      <c r="A16" s="100"/>
      <c r="B16" s="29" t="s">
        <v>103</v>
      </c>
      <c r="C16" s="29" t="s">
        <v>83</v>
      </c>
      <c r="D16" s="29">
        <v>1</v>
      </c>
      <c r="E16" s="1">
        <v>65</v>
      </c>
      <c r="F16" s="36">
        <f t="shared" si="0"/>
        <v>65</v>
      </c>
      <c r="G16" s="104"/>
      <c r="H16" s="28"/>
      <c r="I16" s="31"/>
      <c r="J16" s="104"/>
      <c r="K16" s="4" t="s">
        <v>94</v>
      </c>
    </row>
    <row r="17" spans="1:10" s="4" customFormat="1" ht="31.5" customHeight="1">
      <c r="A17" s="32" t="s">
        <v>31</v>
      </c>
      <c r="B17" s="29" t="s">
        <v>21</v>
      </c>
      <c r="C17" s="29" t="s">
        <v>22</v>
      </c>
      <c r="D17" s="29">
        <v>5</v>
      </c>
      <c r="E17" s="1">
        <v>1.8</v>
      </c>
      <c r="F17" s="36">
        <f t="shared" si="0"/>
        <v>9</v>
      </c>
      <c r="G17" s="28">
        <f>SUM(F17:F17)</f>
        <v>9</v>
      </c>
      <c r="H17" s="28"/>
      <c r="I17" s="28"/>
      <c r="J17" s="28"/>
    </row>
    <row r="18" spans="1:10" s="4" customFormat="1" ht="16.5" customHeight="1">
      <c r="A18" s="105" t="s">
        <v>101</v>
      </c>
      <c r="B18" s="29" t="s">
        <v>21</v>
      </c>
      <c r="C18" s="29" t="s">
        <v>22</v>
      </c>
      <c r="D18" s="29">
        <v>9</v>
      </c>
      <c r="E18" s="1">
        <v>1.8</v>
      </c>
      <c r="F18" s="36">
        <f t="shared" si="0"/>
        <v>16.2</v>
      </c>
      <c r="G18" s="102">
        <f>SUM(F18:F22)</f>
        <v>50.8</v>
      </c>
      <c r="H18" s="28"/>
      <c r="I18" s="31"/>
      <c r="J18" s="99"/>
    </row>
    <row r="19" spans="1:10" s="4" customFormat="1" ht="16.5" customHeight="1">
      <c r="A19" s="106"/>
      <c r="B19" s="29" t="s">
        <v>74</v>
      </c>
      <c r="C19" s="29" t="s">
        <v>4</v>
      </c>
      <c r="D19" s="29">
        <v>1</v>
      </c>
      <c r="E19" s="1">
        <v>1.7</v>
      </c>
      <c r="F19" s="36">
        <f t="shared" si="0"/>
        <v>1.7</v>
      </c>
      <c r="G19" s="103"/>
      <c r="H19" s="28"/>
      <c r="I19" s="31"/>
      <c r="J19" s="101"/>
    </row>
    <row r="20" spans="1:10" s="4" customFormat="1" ht="16.5" customHeight="1">
      <c r="A20" s="106"/>
      <c r="B20" s="29" t="s">
        <v>13</v>
      </c>
      <c r="C20" s="29" t="s">
        <v>5</v>
      </c>
      <c r="D20" s="29">
        <v>1</v>
      </c>
      <c r="E20" s="1">
        <v>20.399999999999999</v>
      </c>
      <c r="F20" s="36">
        <f t="shared" si="0"/>
        <v>20.399999999999999</v>
      </c>
      <c r="G20" s="103"/>
      <c r="H20" s="28"/>
      <c r="I20" s="31"/>
      <c r="J20" s="101"/>
    </row>
    <row r="21" spans="1:10" s="4" customFormat="1" ht="16.5" customHeight="1">
      <c r="A21" s="106"/>
      <c r="B21" s="29" t="s">
        <v>84</v>
      </c>
      <c r="C21" s="29" t="s">
        <v>83</v>
      </c>
      <c r="D21" s="29">
        <v>1</v>
      </c>
      <c r="E21" s="1">
        <v>2.5</v>
      </c>
      <c r="F21" s="36">
        <f t="shared" si="0"/>
        <v>2.5</v>
      </c>
      <c r="G21" s="103"/>
      <c r="H21" s="28"/>
      <c r="I21" s="31"/>
      <c r="J21" s="101"/>
    </row>
    <row r="22" spans="1:10" s="4" customFormat="1" ht="16.5" customHeight="1">
      <c r="A22" s="106"/>
      <c r="B22" s="29" t="s">
        <v>85</v>
      </c>
      <c r="C22" s="29" t="s">
        <v>86</v>
      </c>
      <c r="D22" s="29">
        <v>4</v>
      </c>
      <c r="E22" s="1">
        <v>2.5</v>
      </c>
      <c r="F22" s="36">
        <f t="shared" si="0"/>
        <v>10</v>
      </c>
      <c r="G22" s="104"/>
      <c r="H22" s="28"/>
      <c r="I22" s="31"/>
      <c r="J22" s="100"/>
    </row>
    <row r="23" spans="1:10" s="4" customFormat="1" ht="16.5" customHeight="1">
      <c r="A23" s="89" t="s">
        <v>34</v>
      </c>
      <c r="B23" s="29" t="s">
        <v>87</v>
      </c>
      <c r="C23" s="29" t="s">
        <v>6</v>
      </c>
      <c r="D23" s="29">
        <v>2</v>
      </c>
      <c r="E23" s="1">
        <v>28</v>
      </c>
      <c r="F23" s="36">
        <f t="shared" si="0"/>
        <v>56</v>
      </c>
      <c r="G23" s="86">
        <f>SUM(F23:F29)</f>
        <v>100.4</v>
      </c>
      <c r="H23" s="86"/>
      <c r="I23" s="91"/>
      <c r="J23" s="92"/>
    </row>
    <row r="24" spans="1:10" s="4" customFormat="1" ht="16.5" customHeight="1">
      <c r="A24" s="89"/>
      <c r="B24" s="29" t="s">
        <v>95</v>
      </c>
      <c r="C24" s="29" t="s">
        <v>96</v>
      </c>
      <c r="D24" s="29">
        <v>1</v>
      </c>
      <c r="E24" s="1">
        <v>1</v>
      </c>
      <c r="F24" s="36">
        <f t="shared" si="0"/>
        <v>1</v>
      </c>
      <c r="G24" s="86"/>
      <c r="H24" s="86"/>
      <c r="I24" s="91"/>
      <c r="J24" s="92"/>
    </row>
    <row r="25" spans="1:10" s="4" customFormat="1" ht="16.5" customHeight="1">
      <c r="A25" s="89"/>
      <c r="B25" s="29" t="s">
        <v>89</v>
      </c>
      <c r="C25" s="29" t="s">
        <v>42</v>
      </c>
      <c r="D25" s="29">
        <v>2</v>
      </c>
      <c r="E25" s="1">
        <v>3.5</v>
      </c>
      <c r="F25" s="36">
        <f t="shared" si="0"/>
        <v>7</v>
      </c>
      <c r="G25" s="86"/>
      <c r="H25" s="86"/>
      <c r="I25" s="91"/>
      <c r="J25" s="92"/>
    </row>
    <row r="26" spans="1:10" s="4" customFormat="1" ht="16.5" customHeight="1">
      <c r="A26" s="89"/>
      <c r="B26" s="29" t="s">
        <v>97</v>
      </c>
      <c r="C26" s="29" t="s">
        <v>98</v>
      </c>
      <c r="D26" s="29">
        <v>1</v>
      </c>
      <c r="E26" s="1">
        <v>16</v>
      </c>
      <c r="F26" s="36">
        <f t="shared" si="0"/>
        <v>16</v>
      </c>
      <c r="G26" s="86"/>
      <c r="H26" s="86"/>
      <c r="I26" s="91"/>
      <c r="J26" s="92"/>
    </row>
    <row r="27" spans="1:10" s="4" customFormat="1" ht="16.5" customHeight="1">
      <c r="A27" s="89"/>
      <c r="B27" s="29" t="s">
        <v>99</v>
      </c>
      <c r="C27" s="29" t="s">
        <v>9</v>
      </c>
      <c r="D27" s="29">
        <v>2</v>
      </c>
      <c r="E27" s="1">
        <v>5.5</v>
      </c>
      <c r="F27" s="36">
        <f t="shared" si="0"/>
        <v>11</v>
      </c>
      <c r="G27" s="86"/>
      <c r="H27" s="86"/>
      <c r="I27" s="91"/>
      <c r="J27" s="92"/>
    </row>
    <row r="28" spans="1:10" s="4" customFormat="1" ht="16.5" customHeight="1">
      <c r="A28" s="89"/>
      <c r="B28" s="29" t="s">
        <v>100</v>
      </c>
      <c r="C28" s="29" t="s">
        <v>9</v>
      </c>
      <c r="D28" s="29">
        <v>5</v>
      </c>
      <c r="E28" s="1">
        <v>0.8</v>
      </c>
      <c r="F28" s="36">
        <f t="shared" si="0"/>
        <v>4</v>
      </c>
      <c r="G28" s="86"/>
      <c r="H28" s="86"/>
      <c r="I28" s="91"/>
      <c r="J28" s="92"/>
    </row>
    <row r="29" spans="1:10" s="4" customFormat="1" ht="16.5" customHeight="1">
      <c r="A29" s="89"/>
      <c r="B29" s="29" t="s">
        <v>21</v>
      </c>
      <c r="C29" s="29" t="s">
        <v>35</v>
      </c>
      <c r="D29" s="29">
        <v>3</v>
      </c>
      <c r="E29" s="1">
        <v>1.8</v>
      </c>
      <c r="F29" s="36">
        <f t="shared" si="0"/>
        <v>5.4</v>
      </c>
      <c r="G29" s="86"/>
      <c r="H29" s="86"/>
      <c r="I29" s="91"/>
      <c r="J29" s="93"/>
    </row>
    <row r="30" spans="1:10" s="4" customFormat="1" ht="16.5" customHeight="1">
      <c r="A30" s="89" t="s">
        <v>36</v>
      </c>
      <c r="B30" s="29" t="s">
        <v>21</v>
      </c>
      <c r="C30" s="29" t="s">
        <v>22</v>
      </c>
      <c r="D30" s="29">
        <v>3</v>
      </c>
      <c r="E30" s="1">
        <v>1.8</v>
      </c>
      <c r="F30" s="36">
        <f t="shared" si="0"/>
        <v>5.4</v>
      </c>
      <c r="G30" s="86">
        <f>SUM(F30:F33)</f>
        <v>12.100000000000001</v>
      </c>
      <c r="H30" s="28"/>
      <c r="I30" s="31"/>
      <c r="J30" s="86"/>
    </row>
    <row r="31" spans="1:10" s="4" customFormat="1" ht="16.5" customHeight="1">
      <c r="A31" s="89"/>
      <c r="B31" s="29" t="s">
        <v>13</v>
      </c>
      <c r="C31" s="29" t="s">
        <v>4</v>
      </c>
      <c r="D31" s="29">
        <v>1</v>
      </c>
      <c r="E31" s="1">
        <v>1.7</v>
      </c>
      <c r="F31" s="36">
        <f t="shared" si="0"/>
        <v>1.7</v>
      </c>
      <c r="G31" s="86"/>
      <c r="H31" s="28"/>
      <c r="I31" s="31"/>
      <c r="J31" s="86"/>
    </row>
    <row r="32" spans="1:10" s="4" customFormat="1" ht="16.5" customHeight="1">
      <c r="A32" s="89"/>
      <c r="B32" s="29" t="s">
        <v>90</v>
      </c>
      <c r="C32" s="29" t="s">
        <v>82</v>
      </c>
      <c r="D32" s="29">
        <v>1</v>
      </c>
      <c r="E32" s="1">
        <v>1.5</v>
      </c>
      <c r="F32" s="36">
        <f t="shared" si="0"/>
        <v>1.5</v>
      </c>
      <c r="G32" s="86"/>
      <c r="H32" s="28"/>
      <c r="I32" s="31"/>
      <c r="J32" s="86"/>
    </row>
    <row r="33" spans="1:10" s="4" customFormat="1" ht="16.5" customHeight="1">
      <c r="A33" s="89"/>
      <c r="B33" s="29" t="s">
        <v>89</v>
      </c>
      <c r="C33" s="29" t="s">
        <v>42</v>
      </c>
      <c r="D33" s="29">
        <v>1</v>
      </c>
      <c r="E33" s="1">
        <v>3.5</v>
      </c>
      <c r="F33" s="36">
        <f t="shared" si="0"/>
        <v>3.5</v>
      </c>
      <c r="G33" s="86"/>
      <c r="H33" s="28"/>
      <c r="I33" s="31"/>
      <c r="J33" s="86"/>
    </row>
    <row r="34" spans="1:10" s="4" customFormat="1" ht="24" customHeight="1">
      <c r="A34" s="90" t="s">
        <v>37</v>
      </c>
      <c r="B34" s="90"/>
      <c r="C34" s="90"/>
      <c r="D34" s="90"/>
      <c r="E34" s="90"/>
      <c r="F34" s="90"/>
      <c r="G34" s="14">
        <f>SUM(G4:G33)</f>
        <v>327.5</v>
      </c>
      <c r="H34" s="15">
        <f>SUM(H4:H33)</f>
        <v>0</v>
      </c>
      <c r="I34" s="16">
        <f>(G34-H34)/G34</f>
        <v>1</v>
      </c>
      <c r="J34" s="30" t="s">
        <v>38</v>
      </c>
    </row>
    <row r="35" spans="1:10" s="5" customFormat="1" ht="19.5" customHeight="1">
      <c r="A35" s="88" t="s">
        <v>105</v>
      </c>
      <c r="B35" s="88"/>
      <c r="C35" s="88"/>
      <c r="D35" s="88"/>
      <c r="E35" s="88"/>
      <c r="F35" s="88"/>
      <c r="G35" s="88"/>
      <c r="H35" s="88"/>
      <c r="I35" s="88"/>
      <c r="J35" s="88"/>
    </row>
    <row r="36" spans="1:10" s="6" customFormat="1" ht="13.5">
      <c r="B36" s="7"/>
      <c r="G36" s="8"/>
      <c r="H36" s="9"/>
      <c r="I36" s="10"/>
    </row>
    <row r="37" spans="1:10" ht="13.5">
      <c r="G37" s="10"/>
      <c r="H37" s="11"/>
    </row>
    <row r="38" spans="1:10" ht="13.5">
      <c r="G38" s="10"/>
      <c r="H38" s="11"/>
    </row>
    <row r="39" spans="1:10" ht="13.5">
      <c r="G39" s="10"/>
      <c r="H39" s="11"/>
    </row>
    <row r="40" spans="1:10" s="12" customFormat="1" ht="13.5">
      <c r="A40" s="2"/>
      <c r="B40" s="2"/>
      <c r="C40" s="2"/>
      <c r="D40" s="2"/>
      <c r="E40" s="9"/>
      <c r="F40" s="9"/>
      <c r="G40" s="10"/>
      <c r="I40" s="10"/>
      <c r="J40" s="2"/>
    </row>
  </sheetData>
  <autoFilter ref="A3:L3"/>
  <mergeCells count="37">
    <mergeCell ref="J8:J9"/>
    <mergeCell ref="H10:H13"/>
    <mergeCell ref="I10:I13"/>
    <mergeCell ref="J2:J3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34:F34"/>
    <mergeCell ref="A35:J35"/>
    <mergeCell ref="A4:A5"/>
    <mergeCell ref="G4:G5"/>
    <mergeCell ref="A18:A22"/>
    <mergeCell ref="J4:J5"/>
    <mergeCell ref="A23:A29"/>
    <mergeCell ref="G23:G29"/>
    <mergeCell ref="H23:H29"/>
    <mergeCell ref="I23:I29"/>
    <mergeCell ref="J23:J29"/>
    <mergeCell ref="A10:A16"/>
    <mergeCell ref="A8:A9"/>
    <mergeCell ref="G8:G9"/>
    <mergeCell ref="H8:H9"/>
    <mergeCell ref="I8:I9"/>
    <mergeCell ref="J18:J22"/>
    <mergeCell ref="G18:G22"/>
    <mergeCell ref="G10:G16"/>
    <mergeCell ref="J10:J16"/>
    <mergeCell ref="A30:A33"/>
    <mergeCell ref="G30:G33"/>
    <mergeCell ref="J30:J33"/>
  </mergeCells>
  <phoneticPr fontId="8" type="noConversion"/>
  <pageMargins left="0.23622047244094491" right="0.23622047244094491" top="0.53" bottom="0.6692913385826772" header="0.31496062992125984" footer="0.95"/>
  <pageSetup paperSize="9" orientation="portrait" horizontalDpi="4294967292" verticalDpi="0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L41"/>
  <sheetViews>
    <sheetView workbookViewId="0">
      <pane ySplit="3" topLeftCell="A25" activePane="bottomLeft" state="frozen"/>
      <selection pane="bottomLeft" activeCell="L41" sqref="L41"/>
    </sheetView>
  </sheetViews>
  <sheetFormatPr defaultColWidth="11.5" defaultRowHeight="18.75" customHeight="1"/>
  <cols>
    <col min="1" max="1" width="14.25" style="2" customWidth="1"/>
    <col min="2" max="2" width="22.125" style="2" customWidth="1"/>
    <col min="3" max="3" width="6" style="2" customWidth="1"/>
    <col min="4" max="4" width="7" style="2" customWidth="1"/>
    <col min="5" max="5" width="8" style="9" customWidth="1"/>
    <col min="6" max="6" width="9.125" style="9" customWidth="1"/>
    <col min="7" max="7" width="14.125" style="8" customWidth="1"/>
    <col min="8" max="8" width="0" style="12" hidden="1" customWidth="1"/>
    <col min="9" max="9" width="0.375" style="10" hidden="1" customWidth="1"/>
    <col min="10" max="10" width="20.625" style="2" customWidth="1"/>
    <col min="11" max="11" width="27.625" style="2" customWidth="1"/>
    <col min="12" max="16384" width="11.5" style="2"/>
  </cols>
  <sheetData>
    <row r="1" spans="1:12" ht="36" customHeight="1">
      <c r="A1" s="94" t="s">
        <v>106</v>
      </c>
      <c r="B1" s="94"/>
      <c r="C1" s="94"/>
      <c r="D1" s="94"/>
      <c r="E1" s="94"/>
      <c r="F1" s="94"/>
      <c r="G1" s="94"/>
      <c r="H1" s="94"/>
      <c r="I1" s="94"/>
      <c r="J1" s="94"/>
      <c r="L1" s="13"/>
    </row>
    <row r="2" spans="1:12" ht="24.75" customHeight="1">
      <c r="A2" s="95" t="s">
        <v>0</v>
      </c>
      <c r="B2" s="95" t="s">
        <v>1</v>
      </c>
      <c r="C2" s="95" t="s">
        <v>2</v>
      </c>
      <c r="D2" s="96" t="s">
        <v>14</v>
      </c>
      <c r="E2" s="95" t="s">
        <v>3</v>
      </c>
      <c r="F2" s="95" t="s">
        <v>15</v>
      </c>
      <c r="G2" s="96" t="s">
        <v>16</v>
      </c>
      <c r="H2" s="95" t="s">
        <v>17</v>
      </c>
      <c r="I2" s="95" t="s">
        <v>18</v>
      </c>
      <c r="J2" s="95" t="s">
        <v>19</v>
      </c>
    </row>
    <row r="3" spans="1:12" ht="23.25" customHeight="1">
      <c r="A3" s="95"/>
      <c r="B3" s="95"/>
      <c r="C3" s="95"/>
      <c r="D3" s="95"/>
      <c r="E3" s="95"/>
      <c r="F3" s="95"/>
      <c r="G3" s="96"/>
      <c r="H3" s="95"/>
      <c r="I3" s="95"/>
      <c r="J3" s="95"/>
    </row>
    <row r="4" spans="1:12" s="4" customFormat="1" ht="16.5" customHeight="1">
      <c r="A4" s="38" t="s">
        <v>79</v>
      </c>
      <c r="B4" s="38" t="s">
        <v>21</v>
      </c>
      <c r="C4" s="38" t="s">
        <v>22</v>
      </c>
      <c r="D4" s="38">
        <v>1</v>
      </c>
      <c r="E4" s="1">
        <v>1.8</v>
      </c>
      <c r="F4" s="37">
        <f t="shared" ref="F4:F34" si="0">D4*E4</f>
        <v>1.8</v>
      </c>
      <c r="G4" s="37">
        <f>SUM(F4:F4)</f>
        <v>1.8</v>
      </c>
      <c r="H4" s="37"/>
      <c r="I4" s="40">
        <f>(G4-H4)/G4</f>
        <v>1</v>
      </c>
      <c r="J4" s="41"/>
    </row>
    <row r="5" spans="1:12" s="4" customFormat="1" ht="16.5" customHeight="1">
      <c r="A5" s="38" t="s">
        <v>80</v>
      </c>
      <c r="B5" s="38" t="s">
        <v>21</v>
      </c>
      <c r="C5" s="38" t="s">
        <v>22</v>
      </c>
      <c r="D5" s="38">
        <v>1</v>
      </c>
      <c r="E5" s="1">
        <v>1.8</v>
      </c>
      <c r="F5" s="37">
        <f t="shared" si="0"/>
        <v>1.8</v>
      </c>
      <c r="G5" s="37">
        <f>SUM(F5)</f>
        <v>1.8</v>
      </c>
      <c r="H5" s="37"/>
      <c r="I5" s="40">
        <f>(G5-H5)/G5</f>
        <v>1</v>
      </c>
      <c r="J5" s="34"/>
    </row>
    <row r="6" spans="1:12" s="4" customFormat="1" ht="16.5" customHeight="1">
      <c r="A6" s="87" t="s">
        <v>23</v>
      </c>
      <c r="B6" s="38" t="s">
        <v>108</v>
      </c>
      <c r="C6" s="38" t="s">
        <v>82</v>
      </c>
      <c r="D6" s="38">
        <v>2</v>
      </c>
      <c r="E6" s="1">
        <v>2</v>
      </c>
      <c r="F6" s="37">
        <f t="shared" si="0"/>
        <v>4</v>
      </c>
      <c r="G6" s="86">
        <f>SUM(F6:F12)</f>
        <v>42.3</v>
      </c>
      <c r="H6" s="37"/>
      <c r="I6" s="40"/>
      <c r="J6" s="109"/>
    </row>
    <row r="7" spans="1:12" s="4" customFormat="1" ht="16.5" customHeight="1">
      <c r="A7" s="87"/>
      <c r="B7" s="38" t="s">
        <v>107</v>
      </c>
      <c r="C7" s="38" t="s">
        <v>82</v>
      </c>
      <c r="D7" s="38">
        <v>2</v>
      </c>
      <c r="E7" s="1">
        <v>1.3</v>
      </c>
      <c r="F7" s="37">
        <f t="shared" si="0"/>
        <v>2.6</v>
      </c>
      <c r="G7" s="86"/>
      <c r="H7" s="37"/>
      <c r="I7" s="40"/>
      <c r="J7" s="109"/>
    </row>
    <row r="8" spans="1:12" s="4" customFormat="1" ht="16.5" customHeight="1">
      <c r="A8" s="87"/>
      <c r="B8" s="38" t="s">
        <v>109</v>
      </c>
      <c r="C8" s="38" t="s">
        <v>73</v>
      </c>
      <c r="D8" s="38">
        <v>4</v>
      </c>
      <c r="E8" s="1">
        <v>2</v>
      </c>
      <c r="F8" s="37">
        <f t="shared" si="0"/>
        <v>8</v>
      </c>
      <c r="G8" s="86"/>
      <c r="H8" s="37"/>
      <c r="I8" s="40"/>
      <c r="J8" s="109"/>
    </row>
    <row r="9" spans="1:12" s="4" customFormat="1" ht="16.5" customHeight="1">
      <c r="A9" s="87"/>
      <c r="B9" s="38" t="s">
        <v>110</v>
      </c>
      <c r="C9" s="38" t="s">
        <v>73</v>
      </c>
      <c r="D9" s="38">
        <v>4</v>
      </c>
      <c r="E9" s="1">
        <v>2</v>
      </c>
      <c r="F9" s="37">
        <f t="shared" si="0"/>
        <v>8</v>
      </c>
      <c r="G9" s="86"/>
      <c r="H9" s="37"/>
      <c r="I9" s="40"/>
      <c r="J9" s="109"/>
    </row>
    <row r="10" spans="1:12" s="4" customFormat="1" ht="16.5" customHeight="1">
      <c r="A10" s="87"/>
      <c r="B10" s="38" t="s">
        <v>111</v>
      </c>
      <c r="C10" s="38" t="s">
        <v>73</v>
      </c>
      <c r="D10" s="38">
        <v>4</v>
      </c>
      <c r="E10" s="1">
        <v>0.6</v>
      </c>
      <c r="F10" s="37">
        <f t="shared" si="0"/>
        <v>2.4</v>
      </c>
      <c r="G10" s="86"/>
      <c r="H10" s="37"/>
      <c r="I10" s="40"/>
      <c r="J10" s="109"/>
    </row>
    <row r="11" spans="1:12" s="4" customFormat="1" ht="16.5" customHeight="1">
      <c r="A11" s="87"/>
      <c r="B11" s="38" t="s">
        <v>112</v>
      </c>
      <c r="C11" s="38" t="s">
        <v>113</v>
      </c>
      <c r="D11" s="38">
        <v>5</v>
      </c>
      <c r="E11" s="1">
        <v>1.3</v>
      </c>
      <c r="F11" s="37">
        <f t="shared" si="0"/>
        <v>6.5</v>
      </c>
      <c r="G11" s="86"/>
      <c r="H11" s="37"/>
      <c r="I11" s="40"/>
      <c r="J11" s="109"/>
    </row>
    <row r="12" spans="1:12" s="4" customFormat="1" ht="16.5" customHeight="1">
      <c r="A12" s="87"/>
      <c r="B12" s="38" t="s">
        <v>21</v>
      </c>
      <c r="C12" s="38" t="s">
        <v>22</v>
      </c>
      <c r="D12" s="38">
        <v>6</v>
      </c>
      <c r="E12" s="1">
        <v>1.8</v>
      </c>
      <c r="F12" s="37">
        <f t="shared" si="0"/>
        <v>10.8</v>
      </c>
      <c r="G12" s="86"/>
      <c r="H12" s="37"/>
      <c r="I12" s="40"/>
      <c r="J12" s="109"/>
    </row>
    <row r="13" spans="1:12" s="4" customFormat="1" ht="16.5" customHeight="1">
      <c r="A13" s="87" t="s">
        <v>25</v>
      </c>
      <c r="B13" s="38" t="s">
        <v>21</v>
      </c>
      <c r="C13" s="38" t="s">
        <v>22</v>
      </c>
      <c r="D13" s="38">
        <v>2</v>
      </c>
      <c r="E13" s="1">
        <v>1.8</v>
      </c>
      <c r="F13" s="37">
        <f t="shared" si="0"/>
        <v>3.6</v>
      </c>
      <c r="G13" s="86">
        <f>SUM(F13:F15)</f>
        <v>6.1</v>
      </c>
      <c r="H13" s="86"/>
      <c r="I13" s="86">
        <f>SUM(H13:H13)</f>
        <v>0</v>
      </c>
      <c r="J13" s="86"/>
    </row>
    <row r="14" spans="1:12" s="4" customFormat="1" ht="16.5" customHeight="1">
      <c r="A14" s="87"/>
      <c r="B14" s="38" t="s">
        <v>128</v>
      </c>
      <c r="C14" s="38" t="s">
        <v>4</v>
      </c>
      <c r="D14" s="42">
        <v>1</v>
      </c>
      <c r="E14" s="1">
        <v>1.2</v>
      </c>
      <c r="F14" s="37">
        <f t="shared" si="0"/>
        <v>1.2</v>
      </c>
      <c r="G14" s="86"/>
      <c r="H14" s="86"/>
      <c r="I14" s="86"/>
      <c r="J14" s="86"/>
    </row>
    <row r="15" spans="1:12" s="4" customFormat="1" ht="16.5" customHeight="1">
      <c r="A15" s="87"/>
      <c r="B15" s="38" t="s">
        <v>129</v>
      </c>
      <c r="C15" s="38" t="s">
        <v>4</v>
      </c>
      <c r="D15" s="38">
        <v>1</v>
      </c>
      <c r="E15" s="1">
        <v>1.3</v>
      </c>
      <c r="F15" s="37">
        <f t="shared" si="0"/>
        <v>1.3</v>
      </c>
      <c r="G15" s="86"/>
      <c r="H15" s="37"/>
      <c r="I15" s="37"/>
      <c r="J15" s="86"/>
    </row>
    <row r="16" spans="1:12" s="4" customFormat="1" ht="16.5" customHeight="1">
      <c r="A16" s="87" t="s">
        <v>27</v>
      </c>
      <c r="B16" s="38" t="s">
        <v>28</v>
      </c>
      <c r="C16" s="38" t="s">
        <v>22</v>
      </c>
      <c r="D16" s="38">
        <v>4</v>
      </c>
      <c r="E16" s="1">
        <v>1.8</v>
      </c>
      <c r="F16" s="37">
        <f t="shared" si="0"/>
        <v>7.2</v>
      </c>
      <c r="G16" s="86">
        <f>SUM(F16:F22)</f>
        <v>138.89999999999998</v>
      </c>
      <c r="H16" s="86"/>
      <c r="I16" s="91">
        <f>(G16-H16)/G16</f>
        <v>1</v>
      </c>
      <c r="J16" s="86"/>
    </row>
    <row r="17" spans="1:10" s="4" customFormat="1" ht="16.5" customHeight="1">
      <c r="A17" s="87"/>
      <c r="B17" s="38" t="s">
        <v>13</v>
      </c>
      <c r="C17" s="38" t="s">
        <v>4</v>
      </c>
      <c r="D17" s="38">
        <v>3</v>
      </c>
      <c r="E17" s="1">
        <v>1.7</v>
      </c>
      <c r="F17" s="37">
        <f t="shared" si="0"/>
        <v>5.0999999999999996</v>
      </c>
      <c r="G17" s="86"/>
      <c r="H17" s="86"/>
      <c r="I17" s="91"/>
      <c r="J17" s="86"/>
    </row>
    <row r="18" spans="1:10" s="4" customFormat="1" ht="16.5" customHeight="1">
      <c r="A18" s="87"/>
      <c r="B18" s="38" t="s">
        <v>7</v>
      </c>
      <c r="C18" s="38" t="s">
        <v>6</v>
      </c>
      <c r="D18" s="38">
        <v>2</v>
      </c>
      <c r="E18" s="1">
        <v>16.5</v>
      </c>
      <c r="F18" s="37">
        <f t="shared" si="0"/>
        <v>33</v>
      </c>
      <c r="G18" s="86"/>
      <c r="H18" s="86"/>
      <c r="I18" s="91"/>
      <c r="J18" s="86"/>
    </row>
    <row r="19" spans="1:10" s="4" customFormat="1" ht="16.5" customHeight="1">
      <c r="A19" s="87"/>
      <c r="B19" s="38" t="s">
        <v>126</v>
      </c>
      <c r="C19" s="38" t="s">
        <v>127</v>
      </c>
      <c r="D19" s="38">
        <v>5</v>
      </c>
      <c r="E19" s="1">
        <v>5</v>
      </c>
      <c r="F19" s="37">
        <f t="shared" si="0"/>
        <v>25</v>
      </c>
      <c r="G19" s="86"/>
      <c r="H19" s="86"/>
      <c r="I19" s="91"/>
      <c r="J19" s="86"/>
    </row>
    <row r="20" spans="1:10" s="4" customFormat="1" ht="16.5" customHeight="1">
      <c r="A20" s="87"/>
      <c r="B20" s="38" t="s">
        <v>122</v>
      </c>
      <c r="C20" s="38" t="s">
        <v>123</v>
      </c>
      <c r="D20" s="38">
        <v>1</v>
      </c>
      <c r="E20" s="1">
        <v>8.6</v>
      </c>
      <c r="F20" s="37">
        <f t="shared" si="0"/>
        <v>8.6</v>
      </c>
      <c r="G20" s="86"/>
      <c r="H20" s="86"/>
      <c r="I20" s="91"/>
      <c r="J20" s="86"/>
    </row>
    <row r="21" spans="1:10" s="4" customFormat="1" ht="16.5" customHeight="1">
      <c r="A21" s="87"/>
      <c r="B21" s="38" t="s">
        <v>124</v>
      </c>
      <c r="C21" s="38" t="s">
        <v>113</v>
      </c>
      <c r="D21" s="38">
        <v>1</v>
      </c>
      <c r="E21" s="1">
        <v>15</v>
      </c>
      <c r="F21" s="37">
        <f t="shared" si="0"/>
        <v>15</v>
      </c>
      <c r="G21" s="86"/>
      <c r="H21" s="37"/>
      <c r="I21" s="40"/>
      <c r="J21" s="86"/>
    </row>
    <row r="22" spans="1:10" s="4" customFormat="1" ht="16.5" customHeight="1">
      <c r="A22" s="87"/>
      <c r="B22" s="38" t="s">
        <v>125</v>
      </c>
      <c r="C22" s="38" t="s">
        <v>96</v>
      </c>
      <c r="D22" s="38">
        <v>1</v>
      </c>
      <c r="E22" s="1">
        <v>45</v>
      </c>
      <c r="F22" s="37">
        <f t="shared" si="0"/>
        <v>45</v>
      </c>
      <c r="G22" s="86"/>
      <c r="H22" s="37"/>
      <c r="I22" s="40"/>
      <c r="J22" s="86"/>
    </row>
    <row r="23" spans="1:10" s="4" customFormat="1" ht="16.5" customHeight="1">
      <c r="A23" s="38" t="s">
        <v>31</v>
      </c>
      <c r="B23" s="38" t="s">
        <v>21</v>
      </c>
      <c r="C23" s="38" t="s">
        <v>22</v>
      </c>
      <c r="D23" s="38">
        <v>5</v>
      </c>
      <c r="E23" s="1">
        <v>1.8</v>
      </c>
      <c r="F23" s="37">
        <f t="shared" si="0"/>
        <v>9</v>
      </c>
      <c r="G23" s="37">
        <f>SUM(F23:F23)</f>
        <v>9</v>
      </c>
      <c r="H23" s="37"/>
      <c r="I23" s="37"/>
      <c r="J23" s="37"/>
    </row>
    <row r="24" spans="1:10" s="4" customFormat="1" ht="16.5" customHeight="1">
      <c r="A24" s="89" t="s">
        <v>101</v>
      </c>
      <c r="B24" s="38" t="s">
        <v>21</v>
      </c>
      <c r="C24" s="38" t="s">
        <v>22</v>
      </c>
      <c r="D24" s="38">
        <v>10</v>
      </c>
      <c r="E24" s="1">
        <v>1.8</v>
      </c>
      <c r="F24" s="37">
        <f t="shared" si="0"/>
        <v>18</v>
      </c>
      <c r="G24" s="86">
        <f>SUM(F24:F25)</f>
        <v>19.5</v>
      </c>
      <c r="H24" s="37"/>
      <c r="I24" s="40"/>
      <c r="J24" s="87"/>
    </row>
    <row r="25" spans="1:10" s="4" customFormat="1" ht="16.5" customHeight="1">
      <c r="A25" s="89"/>
      <c r="B25" s="38" t="s">
        <v>121</v>
      </c>
      <c r="C25" s="38" t="s">
        <v>4</v>
      </c>
      <c r="D25" s="38">
        <v>1</v>
      </c>
      <c r="E25" s="1">
        <v>1.5</v>
      </c>
      <c r="F25" s="37">
        <f t="shared" si="0"/>
        <v>1.5</v>
      </c>
      <c r="G25" s="86"/>
      <c r="H25" s="37"/>
      <c r="I25" s="40"/>
      <c r="J25" s="87"/>
    </row>
    <row r="26" spans="1:10" s="4" customFormat="1" ht="16.5" customHeight="1">
      <c r="A26" s="89" t="s">
        <v>130</v>
      </c>
      <c r="B26" s="38" t="s">
        <v>107</v>
      </c>
      <c r="C26" s="38" t="s">
        <v>82</v>
      </c>
      <c r="D26" s="38">
        <v>4</v>
      </c>
      <c r="E26" s="1">
        <v>1.3</v>
      </c>
      <c r="F26" s="37">
        <f t="shared" si="0"/>
        <v>5.2</v>
      </c>
      <c r="G26" s="86">
        <f>SUM(F26:F34)</f>
        <v>1019.8000000000001</v>
      </c>
      <c r="H26" s="37"/>
      <c r="I26" s="40"/>
      <c r="J26" s="87"/>
    </row>
    <row r="27" spans="1:10" s="4" customFormat="1" ht="16.5" customHeight="1">
      <c r="A27" s="89"/>
      <c r="B27" s="38" t="s">
        <v>114</v>
      </c>
      <c r="C27" s="38" t="s">
        <v>5</v>
      </c>
      <c r="D27" s="38">
        <v>3</v>
      </c>
      <c r="E27" s="1">
        <v>100</v>
      </c>
      <c r="F27" s="37">
        <f t="shared" si="0"/>
        <v>300</v>
      </c>
      <c r="G27" s="86"/>
      <c r="H27" s="86"/>
      <c r="I27" s="91"/>
      <c r="J27" s="87"/>
    </row>
    <row r="28" spans="1:10" s="4" customFormat="1" ht="16.5" customHeight="1">
      <c r="A28" s="89"/>
      <c r="B28" s="38" t="s">
        <v>115</v>
      </c>
      <c r="C28" s="38" t="s">
        <v>5</v>
      </c>
      <c r="D28" s="38">
        <v>3</v>
      </c>
      <c r="E28" s="1">
        <v>100</v>
      </c>
      <c r="F28" s="37">
        <f t="shared" si="0"/>
        <v>300</v>
      </c>
      <c r="G28" s="86"/>
      <c r="H28" s="86"/>
      <c r="I28" s="91"/>
      <c r="J28" s="87"/>
    </row>
    <row r="29" spans="1:10" s="4" customFormat="1" ht="16.5" customHeight="1">
      <c r="A29" s="89"/>
      <c r="B29" s="38" t="s">
        <v>116</v>
      </c>
      <c r="C29" s="38" t="s">
        <v>5</v>
      </c>
      <c r="D29" s="38">
        <v>2</v>
      </c>
      <c r="E29" s="1">
        <v>100</v>
      </c>
      <c r="F29" s="37">
        <f t="shared" si="0"/>
        <v>200</v>
      </c>
      <c r="G29" s="86"/>
      <c r="H29" s="86"/>
      <c r="I29" s="91"/>
      <c r="J29" s="87"/>
    </row>
    <row r="30" spans="1:10" s="4" customFormat="1" ht="16.5" customHeight="1">
      <c r="A30" s="89"/>
      <c r="B30" s="38" t="s">
        <v>117</v>
      </c>
      <c r="C30" s="38" t="s">
        <v>5</v>
      </c>
      <c r="D30" s="38">
        <v>2</v>
      </c>
      <c r="E30" s="1">
        <v>100</v>
      </c>
      <c r="F30" s="37">
        <f t="shared" si="0"/>
        <v>200</v>
      </c>
      <c r="G30" s="86"/>
      <c r="H30" s="86"/>
      <c r="I30" s="91"/>
      <c r="J30" s="87"/>
    </row>
    <row r="31" spans="1:10" s="4" customFormat="1" ht="16.5" customHeight="1">
      <c r="A31" s="89"/>
      <c r="B31" s="38" t="s">
        <v>118</v>
      </c>
      <c r="C31" s="38" t="s">
        <v>22</v>
      </c>
      <c r="D31" s="38">
        <v>1</v>
      </c>
      <c r="E31" s="1">
        <v>6</v>
      </c>
      <c r="F31" s="37">
        <f t="shared" si="0"/>
        <v>6</v>
      </c>
      <c r="G31" s="86"/>
      <c r="H31" s="86"/>
      <c r="I31" s="91"/>
      <c r="J31" s="87"/>
    </row>
    <row r="32" spans="1:10" s="4" customFormat="1" ht="16.5" customHeight="1">
      <c r="A32" s="89"/>
      <c r="B32" s="38" t="s">
        <v>119</v>
      </c>
      <c r="C32" s="38" t="s">
        <v>22</v>
      </c>
      <c r="D32" s="38">
        <v>2</v>
      </c>
      <c r="E32" s="1">
        <v>0.45</v>
      </c>
      <c r="F32" s="37">
        <f t="shared" si="0"/>
        <v>0.9</v>
      </c>
      <c r="G32" s="86"/>
      <c r="H32" s="86"/>
      <c r="I32" s="91"/>
      <c r="J32" s="87"/>
    </row>
    <row r="33" spans="1:10" s="4" customFormat="1" ht="16.5" customHeight="1">
      <c r="A33" s="89"/>
      <c r="B33" s="38" t="s">
        <v>120</v>
      </c>
      <c r="C33" s="38" t="s">
        <v>71</v>
      </c>
      <c r="D33" s="38">
        <v>1</v>
      </c>
      <c r="E33" s="1">
        <v>0.5</v>
      </c>
      <c r="F33" s="37">
        <f t="shared" si="0"/>
        <v>0.5</v>
      </c>
      <c r="G33" s="86"/>
      <c r="H33" s="86"/>
      <c r="I33" s="91"/>
      <c r="J33" s="87"/>
    </row>
    <row r="34" spans="1:10" s="4" customFormat="1" ht="16.5" customHeight="1">
      <c r="A34" s="89"/>
      <c r="B34" s="38" t="s">
        <v>21</v>
      </c>
      <c r="C34" s="38" t="s">
        <v>35</v>
      </c>
      <c r="D34" s="38">
        <v>4</v>
      </c>
      <c r="E34" s="1">
        <v>1.8</v>
      </c>
      <c r="F34" s="37">
        <f t="shared" si="0"/>
        <v>7.2</v>
      </c>
      <c r="G34" s="86"/>
      <c r="H34" s="86"/>
      <c r="I34" s="91"/>
      <c r="J34" s="87"/>
    </row>
    <row r="35" spans="1:10" s="4" customFormat="1" ht="24" customHeight="1">
      <c r="A35" s="90" t="s">
        <v>37</v>
      </c>
      <c r="B35" s="90"/>
      <c r="C35" s="90"/>
      <c r="D35" s="90"/>
      <c r="E35" s="90"/>
      <c r="F35" s="90"/>
      <c r="G35" s="14">
        <f>SUM(G4:G34)</f>
        <v>1239.2</v>
      </c>
      <c r="H35" s="15">
        <f>SUM(H4:H34)</f>
        <v>0</v>
      </c>
      <c r="I35" s="16">
        <f>(G35-H35)/G35</f>
        <v>1</v>
      </c>
      <c r="J35" s="39" t="s">
        <v>38</v>
      </c>
    </row>
    <row r="36" spans="1:10" s="5" customFormat="1" ht="19.5" customHeight="1">
      <c r="A36" s="88" t="s">
        <v>131</v>
      </c>
      <c r="B36" s="88"/>
      <c r="C36" s="88"/>
      <c r="D36" s="88"/>
      <c r="E36" s="88"/>
      <c r="F36" s="88"/>
      <c r="G36" s="88"/>
      <c r="H36" s="88"/>
      <c r="I36" s="88"/>
      <c r="J36" s="88"/>
    </row>
    <row r="37" spans="1:10" s="6" customFormat="1" ht="13.5">
      <c r="B37" s="7"/>
      <c r="G37" s="8"/>
      <c r="H37" s="9"/>
      <c r="I37" s="10"/>
    </row>
    <row r="38" spans="1:10" ht="13.5">
      <c r="G38" s="10"/>
      <c r="H38" s="11"/>
    </row>
    <row r="39" spans="1:10" ht="13.5">
      <c r="G39" s="10"/>
      <c r="H39" s="11"/>
    </row>
    <row r="40" spans="1:10" ht="13.5">
      <c r="G40" s="10"/>
      <c r="H40" s="11"/>
    </row>
    <row r="41" spans="1:10" s="12" customFormat="1" ht="13.5">
      <c r="A41" s="2"/>
      <c r="B41" s="2"/>
      <c r="C41" s="2"/>
      <c r="D41" s="2"/>
      <c r="E41" s="9"/>
      <c r="F41" s="9"/>
      <c r="G41" s="10"/>
      <c r="I41" s="10"/>
      <c r="J41" s="2"/>
    </row>
  </sheetData>
  <autoFilter ref="A3:L36"/>
  <mergeCells count="34">
    <mergeCell ref="J2:J3"/>
    <mergeCell ref="H13:H14"/>
    <mergeCell ref="I13:I14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I16:I20"/>
    <mergeCell ref="J16:J22"/>
    <mergeCell ref="A24:A25"/>
    <mergeCell ref="G24:G25"/>
    <mergeCell ref="J24:J25"/>
    <mergeCell ref="A35:F35"/>
    <mergeCell ref="A36:J36"/>
    <mergeCell ref="A6:A12"/>
    <mergeCell ref="A26:A34"/>
    <mergeCell ref="A13:A15"/>
    <mergeCell ref="G6:G12"/>
    <mergeCell ref="J6:J12"/>
    <mergeCell ref="G13:G15"/>
    <mergeCell ref="J13:J15"/>
    <mergeCell ref="G26:G34"/>
    <mergeCell ref="H27:H34"/>
    <mergeCell ref="I27:I34"/>
    <mergeCell ref="J26:J34"/>
    <mergeCell ref="A16:A22"/>
    <mergeCell ref="G16:G22"/>
    <mergeCell ref="H16:H20"/>
  </mergeCells>
  <phoneticPr fontId="8" type="noConversion"/>
  <pageMargins left="0.23622047244094491" right="0.23622047244094491" top="0.53" bottom="0.6692913385826772" header="0.31496062992125984" footer="0.95"/>
  <pageSetup paperSize="9" orientation="portrait" horizontalDpi="4294967292" verticalDpi="0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L32"/>
  <sheetViews>
    <sheetView workbookViewId="0">
      <pane ySplit="3" topLeftCell="A13" activePane="bottomLeft" state="frozen"/>
      <selection pane="bottomLeft" activeCell="L18" sqref="L18"/>
    </sheetView>
  </sheetViews>
  <sheetFormatPr defaultColWidth="11.5" defaultRowHeight="18.75" customHeight="1"/>
  <cols>
    <col min="1" max="1" width="13.5" style="2" customWidth="1"/>
    <col min="2" max="2" width="27.875" style="2" customWidth="1"/>
    <col min="3" max="3" width="6" style="2" customWidth="1"/>
    <col min="4" max="4" width="7" style="2" customWidth="1"/>
    <col min="5" max="5" width="8" style="9" customWidth="1"/>
    <col min="6" max="6" width="9.125" style="9" customWidth="1"/>
    <col min="7" max="7" width="13.375" style="8" customWidth="1"/>
    <col min="8" max="8" width="0" style="12" hidden="1" customWidth="1"/>
    <col min="9" max="9" width="0.375" style="10" hidden="1" customWidth="1"/>
    <col min="10" max="10" width="16.375" style="2" customWidth="1"/>
    <col min="11" max="11" width="27.625" style="2" customWidth="1"/>
    <col min="12" max="16384" width="11.5" style="2"/>
  </cols>
  <sheetData>
    <row r="1" spans="1:12" ht="49.5" customHeight="1">
      <c r="A1" s="94" t="s">
        <v>132</v>
      </c>
      <c r="B1" s="94"/>
      <c r="C1" s="94"/>
      <c r="D1" s="94"/>
      <c r="E1" s="94"/>
      <c r="F1" s="94"/>
      <c r="G1" s="94"/>
      <c r="H1" s="94"/>
      <c r="I1" s="94"/>
      <c r="J1" s="94"/>
      <c r="L1" s="13"/>
    </row>
    <row r="2" spans="1:12" ht="24.75" customHeight="1">
      <c r="A2" s="95" t="s">
        <v>0</v>
      </c>
      <c r="B2" s="95" t="s">
        <v>1</v>
      </c>
      <c r="C2" s="95" t="s">
        <v>2</v>
      </c>
      <c r="D2" s="96" t="s">
        <v>14</v>
      </c>
      <c r="E2" s="95" t="s">
        <v>3</v>
      </c>
      <c r="F2" s="95" t="s">
        <v>15</v>
      </c>
      <c r="G2" s="96" t="s">
        <v>16</v>
      </c>
      <c r="H2" s="95" t="s">
        <v>17</v>
      </c>
      <c r="I2" s="95" t="s">
        <v>18</v>
      </c>
      <c r="J2" s="95" t="s">
        <v>19</v>
      </c>
    </row>
    <row r="3" spans="1:12" ht="23.25" customHeight="1">
      <c r="A3" s="95"/>
      <c r="B3" s="95"/>
      <c r="C3" s="95"/>
      <c r="D3" s="95"/>
      <c r="E3" s="95"/>
      <c r="F3" s="95"/>
      <c r="G3" s="96"/>
      <c r="H3" s="95"/>
      <c r="I3" s="95"/>
      <c r="J3" s="95"/>
    </row>
    <row r="4" spans="1:12" s="4" customFormat="1" ht="21.75" customHeight="1">
      <c r="A4" s="87" t="s">
        <v>79</v>
      </c>
      <c r="B4" s="44" t="s">
        <v>21</v>
      </c>
      <c r="C4" s="44" t="s">
        <v>22</v>
      </c>
      <c r="D4" s="44">
        <v>1</v>
      </c>
      <c r="E4" s="1">
        <v>1.8</v>
      </c>
      <c r="F4" s="43">
        <f t="shared" ref="F4:F25" si="0">D4*E4</f>
        <v>1.8</v>
      </c>
      <c r="G4" s="86">
        <f>SUM(F4:F5)</f>
        <v>141.80000000000001</v>
      </c>
      <c r="H4" s="43"/>
      <c r="I4" s="46">
        <f>(G4-H4)/G4</f>
        <v>1</v>
      </c>
      <c r="J4" s="109"/>
    </row>
    <row r="5" spans="1:12" s="4" customFormat="1" ht="21.75" customHeight="1">
      <c r="A5" s="87"/>
      <c r="B5" s="47" t="s">
        <v>136</v>
      </c>
      <c r="C5" s="44" t="s">
        <v>82</v>
      </c>
      <c r="D5" s="44">
        <v>2</v>
      </c>
      <c r="E5" s="1">
        <v>70</v>
      </c>
      <c r="F5" s="43">
        <f t="shared" si="0"/>
        <v>140</v>
      </c>
      <c r="G5" s="86"/>
      <c r="H5" s="43"/>
      <c r="I5" s="46"/>
      <c r="J5" s="109"/>
    </row>
    <row r="6" spans="1:12" s="4" customFormat="1" ht="32.25" customHeight="1">
      <c r="A6" s="44" t="s">
        <v>80</v>
      </c>
      <c r="B6" s="44" t="s">
        <v>21</v>
      </c>
      <c r="C6" s="44" t="s">
        <v>22</v>
      </c>
      <c r="D6" s="44">
        <v>1</v>
      </c>
      <c r="E6" s="1">
        <v>1.8</v>
      </c>
      <c r="F6" s="43">
        <f t="shared" si="0"/>
        <v>1.8</v>
      </c>
      <c r="G6" s="43">
        <f>SUM(F6)</f>
        <v>1.8</v>
      </c>
      <c r="H6" s="43"/>
      <c r="I6" s="46">
        <f>(G6-H6)/G6</f>
        <v>1</v>
      </c>
      <c r="J6" s="34"/>
    </row>
    <row r="7" spans="1:12" s="4" customFormat="1" ht="18" customHeight="1">
      <c r="A7" s="87" t="s">
        <v>23</v>
      </c>
      <c r="B7" s="44" t="s">
        <v>26</v>
      </c>
      <c r="C7" s="44" t="s">
        <v>137</v>
      </c>
      <c r="D7" s="44">
        <v>2</v>
      </c>
      <c r="E7" s="1">
        <v>1.3</v>
      </c>
      <c r="F7" s="43">
        <f t="shared" si="0"/>
        <v>2.6</v>
      </c>
      <c r="G7" s="110">
        <f>SUM(F7:F11)</f>
        <v>75.099999999999994</v>
      </c>
      <c r="H7" s="43"/>
      <c r="I7" s="46"/>
      <c r="J7" s="109"/>
    </row>
    <row r="8" spans="1:12" s="4" customFormat="1" ht="18" customHeight="1">
      <c r="A8" s="87"/>
      <c r="B8" s="47" t="s">
        <v>141</v>
      </c>
      <c r="C8" s="44" t="s">
        <v>82</v>
      </c>
      <c r="D8" s="44">
        <v>1</v>
      </c>
      <c r="E8" s="1">
        <v>3.5</v>
      </c>
      <c r="F8" s="43">
        <f t="shared" si="0"/>
        <v>3.5</v>
      </c>
      <c r="G8" s="110"/>
      <c r="H8" s="43"/>
      <c r="I8" s="46"/>
      <c r="J8" s="109"/>
    </row>
    <row r="9" spans="1:12" s="4" customFormat="1" ht="18" customHeight="1">
      <c r="A9" s="87"/>
      <c r="B9" s="44" t="s">
        <v>139</v>
      </c>
      <c r="C9" s="44" t="s">
        <v>73</v>
      </c>
      <c r="D9" s="44">
        <v>5</v>
      </c>
      <c r="E9" s="1">
        <v>8</v>
      </c>
      <c r="F9" s="43">
        <f t="shared" si="0"/>
        <v>40</v>
      </c>
      <c r="G9" s="110"/>
      <c r="H9" s="43"/>
      <c r="I9" s="46"/>
      <c r="J9" s="109"/>
    </row>
    <row r="10" spans="1:12" s="4" customFormat="1" ht="18" customHeight="1">
      <c r="A10" s="87"/>
      <c r="B10" s="44" t="s">
        <v>140</v>
      </c>
      <c r="C10" s="44" t="s">
        <v>73</v>
      </c>
      <c r="D10" s="44">
        <v>20</v>
      </c>
      <c r="E10" s="1">
        <v>1</v>
      </c>
      <c r="F10" s="43">
        <f t="shared" si="0"/>
        <v>20</v>
      </c>
      <c r="G10" s="110"/>
      <c r="H10" s="43"/>
      <c r="I10" s="46"/>
      <c r="J10" s="109"/>
    </row>
    <row r="11" spans="1:12" s="4" customFormat="1" ht="18" customHeight="1">
      <c r="A11" s="87"/>
      <c r="B11" s="44" t="s">
        <v>21</v>
      </c>
      <c r="C11" s="44" t="s">
        <v>22</v>
      </c>
      <c r="D11" s="44">
        <v>5</v>
      </c>
      <c r="E11" s="1">
        <v>1.8</v>
      </c>
      <c r="F11" s="43">
        <f t="shared" si="0"/>
        <v>9</v>
      </c>
      <c r="G11" s="110"/>
      <c r="H11" s="43"/>
      <c r="I11" s="46"/>
      <c r="J11" s="109"/>
    </row>
    <row r="12" spans="1:12" s="4" customFormat="1" ht="19.5" customHeight="1">
      <c r="A12" s="87" t="s">
        <v>25</v>
      </c>
      <c r="B12" s="44" t="s">
        <v>21</v>
      </c>
      <c r="C12" s="44" t="s">
        <v>22</v>
      </c>
      <c r="D12" s="44">
        <v>2</v>
      </c>
      <c r="E12" s="1">
        <v>1.8</v>
      </c>
      <c r="F12" s="43">
        <f t="shared" si="0"/>
        <v>3.6</v>
      </c>
      <c r="G12" s="86">
        <f>SUM(F12:F13)</f>
        <v>9.6</v>
      </c>
      <c r="H12" s="86"/>
      <c r="I12" s="86">
        <f>SUM(H12:H12)</f>
        <v>0</v>
      </c>
      <c r="J12" s="86"/>
    </row>
    <row r="13" spans="1:12" s="4" customFormat="1" ht="19.5" customHeight="1">
      <c r="A13" s="87"/>
      <c r="B13" s="44" t="s">
        <v>118</v>
      </c>
      <c r="C13" s="44" t="s">
        <v>22</v>
      </c>
      <c r="D13" s="44">
        <v>1</v>
      </c>
      <c r="E13" s="1">
        <v>6</v>
      </c>
      <c r="F13" s="43">
        <f t="shared" si="0"/>
        <v>6</v>
      </c>
      <c r="G13" s="86"/>
      <c r="H13" s="86"/>
      <c r="I13" s="86"/>
      <c r="J13" s="86"/>
    </row>
    <row r="14" spans="1:12" s="4" customFormat="1" ht="19.5" customHeight="1">
      <c r="A14" s="87" t="s">
        <v>27</v>
      </c>
      <c r="B14" s="44" t="s">
        <v>28</v>
      </c>
      <c r="C14" s="44" t="s">
        <v>22</v>
      </c>
      <c r="D14" s="44">
        <v>4</v>
      </c>
      <c r="E14" s="1">
        <v>1.8</v>
      </c>
      <c r="F14" s="43">
        <f t="shared" si="0"/>
        <v>7.2</v>
      </c>
      <c r="G14" s="86">
        <f>SUM(F14:F15)</f>
        <v>27.599999999999998</v>
      </c>
      <c r="H14" s="86"/>
      <c r="I14" s="91">
        <f>(G14-H14)/G14</f>
        <v>1</v>
      </c>
      <c r="J14" s="86"/>
    </row>
    <row r="15" spans="1:12" s="4" customFormat="1" ht="19.5" customHeight="1">
      <c r="A15" s="87"/>
      <c r="B15" s="44" t="s">
        <v>13</v>
      </c>
      <c r="C15" s="44" t="s">
        <v>5</v>
      </c>
      <c r="D15" s="44">
        <v>1</v>
      </c>
      <c r="E15" s="1">
        <v>20.399999999999999</v>
      </c>
      <c r="F15" s="43">
        <f t="shared" si="0"/>
        <v>20.399999999999999</v>
      </c>
      <c r="G15" s="86"/>
      <c r="H15" s="86"/>
      <c r="I15" s="91"/>
      <c r="J15" s="86"/>
    </row>
    <row r="16" spans="1:12" s="4" customFormat="1" ht="18" customHeight="1">
      <c r="A16" s="87" t="s">
        <v>31</v>
      </c>
      <c r="B16" s="44" t="s">
        <v>13</v>
      </c>
      <c r="C16" s="44" t="s">
        <v>137</v>
      </c>
      <c r="D16" s="44">
        <v>3</v>
      </c>
      <c r="E16" s="1">
        <v>1.7</v>
      </c>
      <c r="F16" s="43">
        <f t="shared" si="0"/>
        <v>5.0999999999999996</v>
      </c>
      <c r="G16" s="86">
        <f>SUM(F16:F18)</f>
        <v>16.619999999999997</v>
      </c>
      <c r="H16" s="43"/>
      <c r="I16" s="46"/>
      <c r="J16" s="86"/>
    </row>
    <row r="17" spans="1:10" s="4" customFormat="1" ht="18" customHeight="1">
      <c r="A17" s="87"/>
      <c r="B17" s="44" t="s">
        <v>138</v>
      </c>
      <c r="C17" s="44" t="s">
        <v>134</v>
      </c>
      <c r="D17" s="44">
        <v>1</v>
      </c>
      <c r="E17" s="1">
        <v>2.52</v>
      </c>
      <c r="F17" s="43">
        <f t="shared" si="0"/>
        <v>2.52</v>
      </c>
      <c r="G17" s="86"/>
      <c r="H17" s="43"/>
      <c r="I17" s="46"/>
      <c r="J17" s="86"/>
    </row>
    <row r="18" spans="1:10" s="4" customFormat="1" ht="18" customHeight="1">
      <c r="A18" s="87"/>
      <c r="B18" s="44" t="s">
        <v>21</v>
      </c>
      <c r="C18" s="44" t="s">
        <v>22</v>
      </c>
      <c r="D18" s="44">
        <v>5</v>
      </c>
      <c r="E18" s="1">
        <v>1.8</v>
      </c>
      <c r="F18" s="43">
        <f t="shared" si="0"/>
        <v>9</v>
      </c>
      <c r="G18" s="86"/>
      <c r="H18" s="43"/>
      <c r="I18" s="43"/>
      <c r="J18" s="86"/>
    </row>
    <row r="19" spans="1:10" s="4" customFormat="1" ht="18" customHeight="1">
      <c r="A19" s="89" t="s">
        <v>101</v>
      </c>
      <c r="B19" s="44" t="s">
        <v>21</v>
      </c>
      <c r="C19" s="44" t="s">
        <v>22</v>
      </c>
      <c r="D19" s="44">
        <v>11</v>
      </c>
      <c r="E19" s="1">
        <v>1.8</v>
      </c>
      <c r="F19" s="43">
        <f t="shared" si="0"/>
        <v>19.8</v>
      </c>
      <c r="G19" s="86">
        <f>SUM(F19:F23)</f>
        <v>73.8</v>
      </c>
      <c r="H19" s="43"/>
      <c r="I19" s="46"/>
      <c r="J19" s="87"/>
    </row>
    <row r="20" spans="1:10" s="4" customFormat="1" ht="18" customHeight="1">
      <c r="A20" s="89"/>
      <c r="B20" s="44" t="s">
        <v>133</v>
      </c>
      <c r="C20" s="44" t="s">
        <v>135</v>
      </c>
      <c r="D20" s="44">
        <v>1</v>
      </c>
      <c r="E20" s="1">
        <v>16.5</v>
      </c>
      <c r="F20" s="43">
        <f t="shared" si="0"/>
        <v>16.5</v>
      </c>
      <c r="G20" s="86"/>
      <c r="H20" s="43"/>
      <c r="I20" s="46"/>
      <c r="J20" s="87"/>
    </row>
    <row r="21" spans="1:10" s="4" customFormat="1" ht="18" customHeight="1">
      <c r="A21" s="89"/>
      <c r="B21" s="44" t="s">
        <v>13</v>
      </c>
      <c r="C21" s="44" t="s">
        <v>134</v>
      </c>
      <c r="D21" s="44">
        <v>1</v>
      </c>
      <c r="E21" s="1">
        <v>20.399999999999999</v>
      </c>
      <c r="F21" s="43">
        <f t="shared" si="0"/>
        <v>20.399999999999999</v>
      </c>
      <c r="G21" s="86"/>
      <c r="H21" s="43"/>
      <c r="I21" s="46"/>
      <c r="J21" s="87"/>
    </row>
    <row r="22" spans="1:10" s="4" customFormat="1" ht="18" customHeight="1">
      <c r="A22" s="89"/>
      <c r="B22" s="44" t="s">
        <v>26</v>
      </c>
      <c r="C22" s="44" t="s">
        <v>134</v>
      </c>
      <c r="D22" s="44">
        <v>1</v>
      </c>
      <c r="E22" s="1">
        <v>15.6</v>
      </c>
      <c r="F22" s="43">
        <f t="shared" si="0"/>
        <v>15.6</v>
      </c>
      <c r="G22" s="86"/>
      <c r="H22" s="43"/>
      <c r="I22" s="46"/>
      <c r="J22" s="87"/>
    </row>
    <row r="23" spans="1:10" s="4" customFormat="1" ht="18" customHeight="1">
      <c r="A23" s="89"/>
      <c r="B23" s="44" t="s">
        <v>121</v>
      </c>
      <c r="C23" s="44" t="s">
        <v>4</v>
      </c>
      <c r="D23" s="44">
        <v>1</v>
      </c>
      <c r="E23" s="1">
        <v>1.5</v>
      </c>
      <c r="F23" s="43">
        <f t="shared" si="0"/>
        <v>1.5</v>
      </c>
      <c r="G23" s="86"/>
      <c r="H23" s="43"/>
      <c r="I23" s="46"/>
      <c r="J23" s="87"/>
    </row>
    <row r="24" spans="1:10" s="4" customFormat="1" ht="18" customHeight="1">
      <c r="A24" s="89" t="s">
        <v>130</v>
      </c>
      <c r="B24" s="44" t="s">
        <v>133</v>
      </c>
      <c r="C24" s="44" t="s">
        <v>98</v>
      </c>
      <c r="D24" s="44">
        <v>1</v>
      </c>
      <c r="E24" s="1">
        <v>165</v>
      </c>
      <c r="F24" s="43">
        <f t="shared" si="0"/>
        <v>165</v>
      </c>
      <c r="G24" s="86">
        <f>SUM(F24:F25)</f>
        <v>172.2</v>
      </c>
      <c r="H24" s="43"/>
      <c r="I24" s="46"/>
      <c r="J24" s="87"/>
    </row>
    <row r="25" spans="1:10" s="4" customFormat="1" ht="18" customHeight="1">
      <c r="A25" s="89"/>
      <c r="B25" s="44" t="s">
        <v>21</v>
      </c>
      <c r="C25" s="44" t="s">
        <v>35</v>
      </c>
      <c r="D25" s="44">
        <v>4</v>
      </c>
      <c r="E25" s="1">
        <v>1.8</v>
      </c>
      <c r="F25" s="43">
        <f t="shared" si="0"/>
        <v>7.2</v>
      </c>
      <c r="G25" s="86"/>
      <c r="H25" s="43"/>
      <c r="I25" s="46"/>
      <c r="J25" s="87"/>
    </row>
    <row r="26" spans="1:10" s="4" customFormat="1" ht="32.25" customHeight="1">
      <c r="A26" s="90" t="s">
        <v>37</v>
      </c>
      <c r="B26" s="90"/>
      <c r="C26" s="90"/>
      <c r="D26" s="90"/>
      <c r="E26" s="90"/>
      <c r="F26" s="90"/>
      <c r="G26" s="14">
        <f>SUM(G4:G25)</f>
        <v>518.52</v>
      </c>
      <c r="H26" s="15">
        <f>SUM(H4:H25)</f>
        <v>0</v>
      </c>
      <c r="I26" s="16">
        <f>(G26-H26)/G26</f>
        <v>1</v>
      </c>
      <c r="J26" s="45" t="s">
        <v>38</v>
      </c>
    </row>
    <row r="27" spans="1:10" s="5" customFormat="1" ht="19.5" customHeight="1">
      <c r="A27" s="88" t="s">
        <v>142</v>
      </c>
      <c r="B27" s="88"/>
      <c r="C27" s="88"/>
      <c r="D27" s="88"/>
      <c r="E27" s="88"/>
      <c r="F27" s="88"/>
      <c r="G27" s="88"/>
      <c r="H27" s="88"/>
      <c r="I27" s="88"/>
      <c r="J27" s="88"/>
    </row>
    <row r="28" spans="1:10" s="6" customFormat="1" ht="13.5">
      <c r="B28" s="7"/>
      <c r="G28" s="8"/>
      <c r="H28" s="9"/>
      <c r="I28" s="10"/>
    </row>
    <row r="29" spans="1:10" ht="13.5">
      <c r="G29" s="10"/>
      <c r="H29" s="11"/>
    </row>
    <row r="30" spans="1:10" ht="13.5">
      <c r="G30" s="10"/>
      <c r="H30" s="11"/>
    </row>
    <row r="31" spans="1:10" ht="13.5">
      <c r="G31" s="10"/>
      <c r="H31" s="11"/>
    </row>
    <row r="32" spans="1:10" s="12" customFormat="1" ht="13.5">
      <c r="A32" s="2"/>
      <c r="B32" s="2"/>
      <c r="C32" s="2"/>
      <c r="D32" s="2"/>
      <c r="E32" s="9"/>
      <c r="F32" s="9"/>
      <c r="G32" s="10"/>
      <c r="I32" s="10"/>
      <c r="J32" s="2"/>
    </row>
  </sheetData>
  <autoFilter ref="A3:L3"/>
  <mergeCells count="38">
    <mergeCell ref="G14:G15"/>
    <mergeCell ref="H14:H15"/>
    <mergeCell ref="I14:I15"/>
    <mergeCell ref="A4:A5"/>
    <mergeCell ref="G4:G5"/>
    <mergeCell ref="J4:J5"/>
    <mergeCell ref="J14:J15"/>
    <mergeCell ref="A27:J27"/>
    <mergeCell ref="A24:A25"/>
    <mergeCell ref="G24:G25"/>
    <mergeCell ref="J24:J25"/>
    <mergeCell ref="A26:F26"/>
    <mergeCell ref="A19:A23"/>
    <mergeCell ref="G19:G23"/>
    <mergeCell ref="J19:J23"/>
    <mergeCell ref="A16:A18"/>
    <mergeCell ref="G16:G18"/>
    <mergeCell ref="J16:J18"/>
    <mergeCell ref="A14:A15"/>
    <mergeCell ref="A7:A11"/>
    <mergeCell ref="G7:G11"/>
    <mergeCell ref="J7:J11"/>
    <mergeCell ref="A12:A13"/>
    <mergeCell ref="G12:G13"/>
    <mergeCell ref="H12:H13"/>
    <mergeCell ref="I12:I13"/>
    <mergeCell ref="J12:J13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11" type="noConversion"/>
  <pageMargins left="0.24" right="0.23622047244094491" top="0.67" bottom="0.6692913385826772" header="0.31496062992125984" footer="0.95"/>
  <pageSetup paperSize="9" orientation="portrait" horizontalDpi="4294967292" verticalDpi="0" r:id="rId1"/>
  <headerFooter>
    <oddFooter>第 &amp;P 页，共 &amp;N 页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L25"/>
  <sheetViews>
    <sheetView workbookViewId="0">
      <pane ySplit="3" topLeftCell="A4" activePane="bottomLeft" state="frozen"/>
      <selection pane="bottomLeft" activeCell="B7" sqref="A7:XFD8"/>
    </sheetView>
  </sheetViews>
  <sheetFormatPr defaultColWidth="11.5" defaultRowHeight="18.75" customHeight="1"/>
  <cols>
    <col min="1" max="1" width="13.5" style="2" customWidth="1"/>
    <col min="2" max="2" width="27.875" style="2" customWidth="1"/>
    <col min="3" max="3" width="6" style="2" customWidth="1"/>
    <col min="4" max="4" width="7" style="2" customWidth="1"/>
    <col min="5" max="5" width="8" style="9" customWidth="1"/>
    <col min="6" max="6" width="9.125" style="9" customWidth="1"/>
    <col min="7" max="7" width="13.375" style="8" customWidth="1"/>
    <col min="8" max="8" width="0" style="12" hidden="1" customWidth="1"/>
    <col min="9" max="9" width="0.375" style="10" hidden="1" customWidth="1"/>
    <col min="10" max="10" width="16.375" style="2" customWidth="1"/>
    <col min="11" max="11" width="27.625" style="2" customWidth="1"/>
    <col min="12" max="16384" width="11.5" style="2"/>
  </cols>
  <sheetData>
    <row r="1" spans="1:12" ht="48" customHeight="1">
      <c r="A1" s="94" t="s">
        <v>143</v>
      </c>
      <c r="B1" s="94"/>
      <c r="C1" s="94"/>
      <c r="D1" s="94"/>
      <c r="E1" s="94"/>
      <c r="F1" s="94"/>
      <c r="G1" s="94"/>
      <c r="H1" s="94"/>
      <c r="I1" s="94"/>
      <c r="J1" s="94"/>
      <c r="L1" s="13"/>
    </row>
    <row r="2" spans="1:12" ht="22.5" customHeight="1">
      <c r="A2" s="95" t="s">
        <v>0</v>
      </c>
      <c r="B2" s="95" t="s">
        <v>1</v>
      </c>
      <c r="C2" s="95" t="s">
        <v>2</v>
      </c>
      <c r="D2" s="96" t="s">
        <v>14</v>
      </c>
      <c r="E2" s="95" t="s">
        <v>3</v>
      </c>
      <c r="F2" s="95" t="s">
        <v>15</v>
      </c>
      <c r="G2" s="96" t="s">
        <v>16</v>
      </c>
      <c r="H2" s="95" t="s">
        <v>17</v>
      </c>
      <c r="I2" s="95" t="s">
        <v>18</v>
      </c>
      <c r="J2" s="95" t="s">
        <v>19</v>
      </c>
    </row>
    <row r="3" spans="1:12" ht="22.5" customHeight="1">
      <c r="A3" s="95"/>
      <c r="B3" s="95"/>
      <c r="C3" s="95"/>
      <c r="D3" s="95"/>
      <c r="E3" s="95"/>
      <c r="F3" s="95"/>
      <c r="G3" s="96"/>
      <c r="H3" s="95"/>
      <c r="I3" s="95"/>
      <c r="J3" s="95"/>
    </row>
    <row r="4" spans="1:12" s="4" customFormat="1" ht="31.5" customHeight="1">
      <c r="A4" s="50" t="s">
        <v>79</v>
      </c>
      <c r="B4" s="50" t="s">
        <v>21</v>
      </c>
      <c r="C4" s="50" t="s">
        <v>22</v>
      </c>
      <c r="D4" s="50">
        <v>1</v>
      </c>
      <c r="E4" s="1">
        <v>1.8</v>
      </c>
      <c r="F4" s="49">
        <f t="shared" ref="F4:F18" si="0">D4*E4</f>
        <v>1.8</v>
      </c>
      <c r="G4" s="49">
        <f>SUM(F4:F4)</f>
        <v>1.8</v>
      </c>
      <c r="H4" s="49"/>
      <c r="I4" s="52">
        <f>(G4-H4)/G4</f>
        <v>1</v>
      </c>
      <c r="J4" s="53"/>
    </row>
    <row r="5" spans="1:12" s="4" customFormat="1" ht="22.5" customHeight="1">
      <c r="A5" s="87" t="s">
        <v>23</v>
      </c>
      <c r="B5" s="50" t="s">
        <v>148</v>
      </c>
      <c r="C5" s="50" t="s">
        <v>137</v>
      </c>
      <c r="D5" s="50">
        <v>5</v>
      </c>
      <c r="E5" s="1">
        <v>1.7</v>
      </c>
      <c r="F5" s="49">
        <f t="shared" si="0"/>
        <v>8.5</v>
      </c>
      <c r="G5" s="110">
        <f>SUM(F5:F6)</f>
        <v>17.5</v>
      </c>
      <c r="H5" s="49"/>
      <c r="I5" s="52"/>
      <c r="J5" s="109"/>
    </row>
    <row r="6" spans="1:12" s="4" customFormat="1" ht="22.5" customHeight="1">
      <c r="A6" s="87"/>
      <c r="B6" s="50" t="s">
        <v>21</v>
      </c>
      <c r="C6" s="50" t="s">
        <v>22</v>
      </c>
      <c r="D6" s="50">
        <v>5</v>
      </c>
      <c r="E6" s="1">
        <v>1.8</v>
      </c>
      <c r="F6" s="49">
        <f t="shared" si="0"/>
        <v>9</v>
      </c>
      <c r="G6" s="110"/>
      <c r="H6" s="49"/>
      <c r="I6" s="52"/>
      <c r="J6" s="109"/>
    </row>
    <row r="7" spans="1:12" s="4" customFormat="1" ht="21" customHeight="1">
      <c r="A7" s="87" t="s">
        <v>25</v>
      </c>
      <c r="B7" s="50" t="s">
        <v>21</v>
      </c>
      <c r="C7" s="50" t="s">
        <v>22</v>
      </c>
      <c r="D7" s="50">
        <v>2</v>
      </c>
      <c r="E7" s="1">
        <v>1.8</v>
      </c>
      <c r="F7" s="49">
        <f t="shared" si="0"/>
        <v>3.6</v>
      </c>
      <c r="G7" s="86">
        <f>SUM(F7:F8)</f>
        <v>4.0999999999999996</v>
      </c>
      <c r="H7" s="86"/>
      <c r="I7" s="86">
        <f>SUM(H7:H7)</f>
        <v>0</v>
      </c>
      <c r="J7" s="86"/>
    </row>
    <row r="8" spans="1:12" s="4" customFormat="1" ht="21" customHeight="1">
      <c r="A8" s="87"/>
      <c r="B8" s="50" t="s">
        <v>144</v>
      </c>
      <c r="C8" s="50" t="s">
        <v>82</v>
      </c>
      <c r="D8" s="50">
        <v>1</v>
      </c>
      <c r="E8" s="1">
        <v>0.5</v>
      </c>
      <c r="F8" s="49">
        <f t="shared" si="0"/>
        <v>0.5</v>
      </c>
      <c r="G8" s="86"/>
      <c r="H8" s="86"/>
      <c r="I8" s="86"/>
      <c r="J8" s="86"/>
    </row>
    <row r="9" spans="1:12" s="4" customFormat="1" ht="39.75" customHeight="1">
      <c r="A9" s="50" t="s">
        <v>27</v>
      </c>
      <c r="B9" s="50" t="s">
        <v>28</v>
      </c>
      <c r="C9" s="50" t="s">
        <v>22</v>
      </c>
      <c r="D9" s="50">
        <v>4</v>
      </c>
      <c r="E9" s="1">
        <v>1.8</v>
      </c>
      <c r="F9" s="49">
        <f t="shared" si="0"/>
        <v>7.2</v>
      </c>
      <c r="G9" s="49">
        <f>SUM(F9:F9)</f>
        <v>7.2</v>
      </c>
      <c r="H9" s="49"/>
      <c r="I9" s="52">
        <f>(G9-H9)/G9</f>
        <v>1</v>
      </c>
      <c r="J9" s="49"/>
    </row>
    <row r="10" spans="1:12" s="4" customFormat="1" ht="18" customHeight="1">
      <c r="A10" s="87" t="s">
        <v>31</v>
      </c>
      <c r="B10" s="50" t="s">
        <v>26</v>
      </c>
      <c r="C10" s="50" t="s">
        <v>4</v>
      </c>
      <c r="D10" s="50">
        <v>1</v>
      </c>
      <c r="E10" s="1">
        <v>1.3</v>
      </c>
      <c r="F10" s="49">
        <f t="shared" si="0"/>
        <v>1.3</v>
      </c>
      <c r="G10" s="86">
        <f>SUM(F10:F13)</f>
        <v>44.699999999999996</v>
      </c>
      <c r="H10" s="49"/>
      <c r="I10" s="52"/>
      <c r="J10" s="86"/>
    </row>
    <row r="11" spans="1:12" s="4" customFormat="1" ht="18" customHeight="1">
      <c r="A11" s="87"/>
      <c r="B11" s="50" t="s">
        <v>133</v>
      </c>
      <c r="C11" s="50" t="s">
        <v>98</v>
      </c>
      <c r="D11" s="50">
        <v>2</v>
      </c>
      <c r="E11" s="1">
        <v>16.5</v>
      </c>
      <c r="F11" s="49">
        <f t="shared" si="0"/>
        <v>33</v>
      </c>
      <c r="G11" s="86"/>
      <c r="H11" s="49"/>
      <c r="I11" s="52"/>
      <c r="J11" s="86"/>
    </row>
    <row r="12" spans="1:12" s="4" customFormat="1" ht="18" customHeight="1">
      <c r="A12" s="87"/>
      <c r="B12" s="50" t="s">
        <v>147</v>
      </c>
      <c r="C12" s="50" t="s">
        <v>137</v>
      </c>
      <c r="D12" s="50">
        <v>2</v>
      </c>
      <c r="E12" s="1">
        <v>0.7</v>
      </c>
      <c r="F12" s="49">
        <f t="shared" si="0"/>
        <v>1.4</v>
      </c>
      <c r="G12" s="86"/>
      <c r="H12" s="49"/>
      <c r="I12" s="52"/>
      <c r="J12" s="86"/>
    </row>
    <row r="13" spans="1:12" s="4" customFormat="1" ht="18" customHeight="1">
      <c r="A13" s="87"/>
      <c r="B13" s="50" t="s">
        <v>21</v>
      </c>
      <c r="C13" s="50" t="s">
        <v>22</v>
      </c>
      <c r="D13" s="50">
        <v>5</v>
      </c>
      <c r="E13" s="1">
        <v>1.8</v>
      </c>
      <c r="F13" s="49">
        <f t="shared" si="0"/>
        <v>9</v>
      </c>
      <c r="G13" s="86"/>
      <c r="H13" s="49"/>
      <c r="I13" s="49"/>
      <c r="J13" s="86"/>
    </row>
    <row r="14" spans="1:12" s="4" customFormat="1" ht="33.75" customHeight="1">
      <c r="A14" s="51" t="s">
        <v>101</v>
      </c>
      <c r="B14" s="50" t="s">
        <v>21</v>
      </c>
      <c r="C14" s="50" t="s">
        <v>22</v>
      </c>
      <c r="D14" s="50">
        <v>11</v>
      </c>
      <c r="E14" s="1">
        <v>1.8</v>
      </c>
      <c r="F14" s="49">
        <f t="shared" si="0"/>
        <v>19.8</v>
      </c>
      <c r="G14" s="49">
        <f>SUM(F14:F14)</f>
        <v>19.8</v>
      </c>
      <c r="H14" s="49"/>
      <c r="I14" s="52"/>
      <c r="J14" s="50"/>
    </row>
    <row r="15" spans="1:12" s="4" customFormat="1" ht="18" customHeight="1">
      <c r="A15" s="89" t="s">
        <v>130</v>
      </c>
      <c r="B15" s="50" t="s">
        <v>146</v>
      </c>
      <c r="C15" s="50" t="s">
        <v>73</v>
      </c>
      <c r="D15" s="50">
        <v>2</v>
      </c>
      <c r="E15" s="1">
        <v>1.2</v>
      </c>
      <c r="F15" s="49">
        <f t="shared" si="0"/>
        <v>2.4</v>
      </c>
      <c r="G15" s="86">
        <f>SUM(F15:F18)</f>
        <v>17.32</v>
      </c>
      <c r="H15" s="49"/>
      <c r="I15" s="52"/>
      <c r="J15" s="87"/>
    </row>
    <row r="16" spans="1:12" s="4" customFormat="1" ht="18" customHeight="1">
      <c r="A16" s="89"/>
      <c r="B16" s="50" t="s">
        <v>145</v>
      </c>
      <c r="C16" s="50" t="s">
        <v>134</v>
      </c>
      <c r="D16" s="50">
        <v>1</v>
      </c>
      <c r="E16" s="1">
        <v>2.52</v>
      </c>
      <c r="F16" s="49">
        <f t="shared" si="0"/>
        <v>2.52</v>
      </c>
      <c r="G16" s="86"/>
      <c r="H16" s="49"/>
      <c r="I16" s="52"/>
      <c r="J16" s="87"/>
    </row>
    <row r="17" spans="1:10" s="4" customFormat="1" ht="18" customHeight="1">
      <c r="A17" s="89"/>
      <c r="B17" s="50" t="s">
        <v>26</v>
      </c>
      <c r="C17" s="50" t="s">
        <v>4</v>
      </c>
      <c r="D17" s="50">
        <v>4</v>
      </c>
      <c r="E17" s="1">
        <v>1.3</v>
      </c>
      <c r="F17" s="49">
        <f t="shared" si="0"/>
        <v>5.2</v>
      </c>
      <c r="G17" s="86"/>
      <c r="H17" s="49"/>
      <c r="I17" s="52"/>
      <c r="J17" s="87"/>
    </row>
    <row r="18" spans="1:10" s="4" customFormat="1" ht="18" customHeight="1">
      <c r="A18" s="89"/>
      <c r="B18" s="50" t="s">
        <v>21</v>
      </c>
      <c r="C18" s="50" t="s">
        <v>35</v>
      </c>
      <c r="D18" s="50">
        <v>4</v>
      </c>
      <c r="E18" s="1">
        <v>1.8</v>
      </c>
      <c r="F18" s="49">
        <f t="shared" si="0"/>
        <v>7.2</v>
      </c>
      <c r="G18" s="86"/>
      <c r="H18" s="49"/>
      <c r="I18" s="52"/>
      <c r="J18" s="87"/>
    </row>
    <row r="19" spans="1:10" s="4" customFormat="1" ht="32.25" customHeight="1">
      <c r="A19" s="90" t="s">
        <v>37</v>
      </c>
      <c r="B19" s="90"/>
      <c r="C19" s="90"/>
      <c r="D19" s="90"/>
      <c r="E19" s="90"/>
      <c r="F19" s="90"/>
      <c r="G19" s="14">
        <f>SUM(G4:G18)</f>
        <v>112.41999999999999</v>
      </c>
      <c r="H19" s="15">
        <f>SUM(H4:H18)</f>
        <v>0</v>
      </c>
      <c r="I19" s="16">
        <f>(G19-H19)/G19</f>
        <v>1</v>
      </c>
      <c r="J19" s="48" t="s">
        <v>38</v>
      </c>
    </row>
    <row r="20" spans="1:10" s="5" customFormat="1" ht="19.5" customHeight="1">
      <c r="A20" s="88" t="s">
        <v>149</v>
      </c>
      <c r="B20" s="88"/>
      <c r="C20" s="88"/>
      <c r="D20" s="88"/>
      <c r="E20" s="88"/>
      <c r="F20" s="88"/>
      <c r="G20" s="88"/>
      <c r="H20" s="88"/>
      <c r="I20" s="88"/>
      <c r="J20" s="88"/>
    </row>
    <row r="21" spans="1:10" s="6" customFormat="1" ht="13.5">
      <c r="B21" s="7"/>
      <c r="G21" s="8"/>
      <c r="H21" s="9"/>
      <c r="I21" s="10"/>
    </row>
    <row r="22" spans="1:10" ht="13.5">
      <c r="G22" s="10"/>
      <c r="H22" s="11"/>
    </row>
    <row r="23" spans="1:10" ht="13.5">
      <c r="G23" s="10"/>
      <c r="H23" s="11"/>
    </row>
    <row r="24" spans="1:10" ht="13.5">
      <c r="G24" s="10"/>
      <c r="H24" s="11"/>
    </row>
    <row r="25" spans="1:10" s="12" customFormat="1" ht="13.5">
      <c r="A25" s="2"/>
      <c r="B25" s="2"/>
      <c r="C25" s="2"/>
      <c r="D25" s="2"/>
      <c r="E25" s="9"/>
      <c r="F25" s="9"/>
      <c r="G25" s="10"/>
      <c r="I25" s="10"/>
      <c r="J25" s="2"/>
    </row>
  </sheetData>
  <autoFilter ref="A3:L3"/>
  <mergeCells count="27">
    <mergeCell ref="J2:J3"/>
    <mergeCell ref="A5:A6"/>
    <mergeCell ref="G5:G6"/>
    <mergeCell ref="J5:J6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7:A8"/>
    <mergeCell ref="G7:G8"/>
    <mergeCell ref="H7:H8"/>
    <mergeCell ref="I7:I8"/>
    <mergeCell ref="J7:J8"/>
    <mergeCell ref="A19:F19"/>
    <mergeCell ref="A20:J20"/>
    <mergeCell ref="A10:A13"/>
    <mergeCell ref="G10:G13"/>
    <mergeCell ref="J10:J13"/>
    <mergeCell ref="A15:A18"/>
    <mergeCell ref="G15:G18"/>
    <mergeCell ref="J15:J18"/>
  </mergeCells>
  <phoneticPr fontId="11" type="noConversion"/>
  <pageMargins left="0.24" right="0.23622047244094491" top="0.67" bottom="0.6692913385826772" header="0.31496062992125984" footer="0.95"/>
  <pageSetup paperSize="9" orientation="portrait" horizontalDpi="4294967292" verticalDpi="0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L32"/>
  <sheetViews>
    <sheetView workbookViewId="0">
      <pane ySplit="3" topLeftCell="A4" activePane="bottomLeft" state="frozen"/>
      <selection pane="bottomLeft" activeCell="K26" sqref="K26:K27"/>
    </sheetView>
  </sheetViews>
  <sheetFormatPr defaultColWidth="11.5" defaultRowHeight="18.75" customHeight="1"/>
  <cols>
    <col min="1" max="1" width="13.5" style="2" customWidth="1"/>
    <col min="2" max="2" width="30.25" style="2" customWidth="1"/>
    <col min="3" max="3" width="6" style="2" customWidth="1"/>
    <col min="4" max="4" width="7" style="2" customWidth="1"/>
    <col min="5" max="5" width="8" style="9" customWidth="1"/>
    <col min="6" max="6" width="9.125" style="9" customWidth="1"/>
    <col min="7" max="7" width="10.625" style="8" customWidth="1"/>
    <col min="8" max="8" width="0" style="12" hidden="1" customWidth="1"/>
    <col min="9" max="9" width="0.375" style="10" hidden="1" customWidth="1"/>
    <col min="10" max="10" width="16.75" style="2" customWidth="1"/>
    <col min="11" max="11" width="27.625" style="2" customWidth="1"/>
    <col min="12" max="16384" width="11.5" style="2"/>
  </cols>
  <sheetData>
    <row r="1" spans="1:12" ht="51" customHeight="1">
      <c r="A1" s="94" t="s">
        <v>172</v>
      </c>
      <c r="B1" s="94"/>
      <c r="C1" s="94"/>
      <c r="D1" s="94"/>
      <c r="E1" s="94"/>
      <c r="F1" s="94"/>
      <c r="G1" s="94"/>
      <c r="H1" s="94"/>
      <c r="I1" s="94"/>
      <c r="J1" s="94"/>
      <c r="L1" s="13"/>
    </row>
    <row r="2" spans="1:12" ht="24.75" customHeight="1">
      <c r="A2" s="95" t="s">
        <v>0</v>
      </c>
      <c r="B2" s="95" t="s">
        <v>1</v>
      </c>
      <c r="C2" s="95" t="s">
        <v>2</v>
      </c>
      <c r="D2" s="96" t="s">
        <v>14</v>
      </c>
      <c r="E2" s="95" t="s">
        <v>3</v>
      </c>
      <c r="F2" s="95" t="s">
        <v>15</v>
      </c>
      <c r="G2" s="96" t="s">
        <v>16</v>
      </c>
      <c r="H2" s="95" t="s">
        <v>17</v>
      </c>
      <c r="I2" s="95" t="s">
        <v>18</v>
      </c>
      <c r="J2" s="95" t="s">
        <v>19</v>
      </c>
    </row>
    <row r="3" spans="1:12" ht="24" customHeight="1">
      <c r="A3" s="95"/>
      <c r="B3" s="95"/>
      <c r="C3" s="95"/>
      <c r="D3" s="95"/>
      <c r="E3" s="95"/>
      <c r="F3" s="95"/>
      <c r="G3" s="96"/>
      <c r="H3" s="95"/>
      <c r="I3" s="95"/>
      <c r="J3" s="95"/>
    </row>
    <row r="4" spans="1:12" s="4" customFormat="1" ht="38.25" customHeight="1">
      <c r="A4" s="56" t="s">
        <v>79</v>
      </c>
      <c r="B4" s="56" t="s">
        <v>21</v>
      </c>
      <c r="C4" s="56" t="s">
        <v>22</v>
      </c>
      <c r="D4" s="56">
        <v>1</v>
      </c>
      <c r="E4" s="1">
        <v>1.8</v>
      </c>
      <c r="F4" s="55">
        <f t="shared" ref="F4:F25" si="0">D4*E4</f>
        <v>1.8</v>
      </c>
      <c r="G4" s="55">
        <f>SUM(F4)</f>
        <v>1.8</v>
      </c>
      <c r="H4" s="55"/>
      <c r="I4" s="58">
        <f>(G4-H4)/G4</f>
        <v>1</v>
      </c>
      <c r="J4" s="60"/>
      <c r="K4" s="2"/>
    </row>
    <row r="5" spans="1:12" s="4" customFormat="1" ht="27.75" customHeight="1">
      <c r="A5" s="87" t="s">
        <v>23</v>
      </c>
      <c r="B5" s="57" t="s">
        <v>167</v>
      </c>
      <c r="C5" s="56" t="s">
        <v>134</v>
      </c>
      <c r="D5" s="56">
        <v>5</v>
      </c>
      <c r="E5" s="1">
        <v>32</v>
      </c>
      <c r="F5" s="61">
        <f t="shared" si="0"/>
        <v>160</v>
      </c>
      <c r="G5" s="110">
        <f>SUM(F5:F10)</f>
        <v>445.9</v>
      </c>
      <c r="H5" s="55"/>
      <c r="I5" s="58"/>
      <c r="J5" s="109"/>
      <c r="K5" s="2"/>
    </row>
    <row r="6" spans="1:12" s="4" customFormat="1" ht="18" customHeight="1">
      <c r="A6" s="87"/>
      <c r="B6" s="57" t="s">
        <v>159</v>
      </c>
      <c r="C6" s="56" t="s">
        <v>160</v>
      </c>
      <c r="D6" s="56">
        <v>5</v>
      </c>
      <c r="E6" s="1">
        <v>6</v>
      </c>
      <c r="F6" s="61">
        <f t="shared" si="0"/>
        <v>30</v>
      </c>
      <c r="G6" s="110"/>
      <c r="H6" s="55"/>
      <c r="I6" s="58"/>
      <c r="J6" s="109"/>
      <c r="K6" s="2"/>
    </row>
    <row r="7" spans="1:12" s="4" customFormat="1" ht="18" customHeight="1">
      <c r="A7" s="87"/>
      <c r="B7" s="57" t="s">
        <v>161</v>
      </c>
      <c r="C7" s="56" t="s">
        <v>162</v>
      </c>
      <c r="D7" s="56">
        <v>1</v>
      </c>
      <c r="E7" s="1">
        <v>165</v>
      </c>
      <c r="F7" s="61">
        <f t="shared" si="0"/>
        <v>165</v>
      </c>
      <c r="G7" s="110"/>
      <c r="H7" s="55"/>
      <c r="I7" s="58"/>
      <c r="J7" s="109"/>
      <c r="K7" s="2"/>
    </row>
    <row r="8" spans="1:12" s="4" customFormat="1" ht="18" customHeight="1">
      <c r="A8" s="87"/>
      <c r="B8" s="57" t="s">
        <v>163</v>
      </c>
      <c r="C8" s="56" t="s">
        <v>164</v>
      </c>
      <c r="D8" s="56">
        <v>3</v>
      </c>
      <c r="E8" s="1">
        <v>6.3</v>
      </c>
      <c r="F8" s="61">
        <f t="shared" si="0"/>
        <v>18.899999999999999</v>
      </c>
      <c r="G8" s="110"/>
      <c r="H8" s="55"/>
      <c r="I8" s="58"/>
      <c r="J8" s="109"/>
      <c r="K8" s="2"/>
    </row>
    <row r="9" spans="1:12" s="4" customFormat="1" ht="17.25" customHeight="1">
      <c r="A9" s="87"/>
      <c r="B9" s="57" t="s">
        <v>165</v>
      </c>
      <c r="C9" s="56" t="s">
        <v>166</v>
      </c>
      <c r="D9" s="56">
        <v>15</v>
      </c>
      <c r="E9" s="1">
        <v>3</v>
      </c>
      <c r="F9" s="61">
        <f t="shared" si="0"/>
        <v>45</v>
      </c>
      <c r="G9" s="110"/>
      <c r="H9" s="55"/>
      <c r="I9" s="58"/>
      <c r="J9" s="109"/>
      <c r="K9" s="2"/>
    </row>
    <row r="10" spans="1:12" s="4" customFormat="1" ht="20.25" customHeight="1">
      <c r="A10" s="87"/>
      <c r="B10" s="56" t="s">
        <v>158</v>
      </c>
      <c r="C10" s="56" t="s">
        <v>22</v>
      </c>
      <c r="D10" s="56">
        <v>15</v>
      </c>
      <c r="E10" s="1">
        <v>1.8</v>
      </c>
      <c r="F10" s="61">
        <f t="shared" si="0"/>
        <v>27</v>
      </c>
      <c r="G10" s="110"/>
      <c r="H10" s="55"/>
      <c r="I10" s="58"/>
      <c r="J10" s="109"/>
      <c r="K10" s="2"/>
    </row>
    <row r="11" spans="1:12" s="4" customFormat="1" ht="20.25" customHeight="1">
      <c r="A11" s="87" t="s">
        <v>25</v>
      </c>
      <c r="B11" s="56" t="s">
        <v>21</v>
      </c>
      <c r="C11" s="56" t="s">
        <v>22</v>
      </c>
      <c r="D11" s="56">
        <v>2</v>
      </c>
      <c r="E11" s="1">
        <v>1.8</v>
      </c>
      <c r="F11" s="61">
        <f t="shared" si="0"/>
        <v>3.6</v>
      </c>
      <c r="G11" s="86">
        <f>SUM(F11:F12)</f>
        <v>10.6</v>
      </c>
      <c r="H11" s="86"/>
      <c r="I11" s="86">
        <f>SUM(H11:H11)</f>
        <v>0</v>
      </c>
      <c r="J11" s="86"/>
      <c r="K11" s="2"/>
    </row>
    <row r="12" spans="1:12" s="4" customFormat="1" ht="20.25" customHeight="1">
      <c r="A12" s="87"/>
      <c r="B12" s="56" t="s">
        <v>170</v>
      </c>
      <c r="C12" s="56" t="s">
        <v>73</v>
      </c>
      <c r="D12" s="56">
        <v>2</v>
      </c>
      <c r="E12" s="1">
        <v>3.5</v>
      </c>
      <c r="F12" s="61">
        <f t="shared" si="0"/>
        <v>7</v>
      </c>
      <c r="G12" s="86"/>
      <c r="H12" s="86"/>
      <c r="I12" s="86"/>
      <c r="J12" s="86"/>
      <c r="K12" s="2"/>
    </row>
    <row r="13" spans="1:12" s="4" customFormat="1" ht="20.25" customHeight="1">
      <c r="A13" s="99" t="s">
        <v>27</v>
      </c>
      <c r="B13" s="56" t="s">
        <v>28</v>
      </c>
      <c r="C13" s="56" t="s">
        <v>22</v>
      </c>
      <c r="D13" s="56">
        <v>3</v>
      </c>
      <c r="E13" s="1">
        <v>1.8</v>
      </c>
      <c r="F13" s="61">
        <f t="shared" si="0"/>
        <v>5.4</v>
      </c>
      <c r="G13" s="102">
        <f>SUM(F13:F17)</f>
        <v>25.2</v>
      </c>
      <c r="H13" s="55"/>
      <c r="I13" s="58">
        <f>(G13-H13)/G13</f>
        <v>1</v>
      </c>
      <c r="J13" s="102"/>
      <c r="K13" s="2"/>
    </row>
    <row r="14" spans="1:12" s="4" customFormat="1" ht="20.25" customHeight="1">
      <c r="A14" s="101"/>
      <c r="B14" s="56" t="s">
        <v>151</v>
      </c>
      <c r="C14" s="56" t="s">
        <v>150</v>
      </c>
      <c r="D14" s="56">
        <v>1</v>
      </c>
      <c r="E14" s="1">
        <v>4</v>
      </c>
      <c r="F14" s="61">
        <f t="shared" si="0"/>
        <v>4</v>
      </c>
      <c r="G14" s="103"/>
      <c r="H14" s="55"/>
      <c r="I14" s="58"/>
      <c r="J14" s="103"/>
      <c r="K14" s="2"/>
    </row>
    <row r="15" spans="1:12" s="4" customFormat="1" ht="20.25" customHeight="1">
      <c r="A15" s="101"/>
      <c r="B15" s="56" t="s">
        <v>152</v>
      </c>
      <c r="C15" s="56" t="s">
        <v>153</v>
      </c>
      <c r="D15" s="56">
        <v>1</v>
      </c>
      <c r="E15" s="1"/>
      <c r="F15" s="61">
        <f t="shared" si="0"/>
        <v>0</v>
      </c>
      <c r="G15" s="103"/>
      <c r="H15" s="55"/>
      <c r="I15" s="58"/>
      <c r="J15" s="103"/>
      <c r="K15" s="2"/>
    </row>
    <row r="16" spans="1:12" s="4" customFormat="1" ht="20.25" customHeight="1">
      <c r="A16" s="100"/>
      <c r="B16" s="56" t="s">
        <v>154</v>
      </c>
      <c r="C16" s="56" t="s">
        <v>155</v>
      </c>
      <c r="D16" s="56">
        <v>1</v>
      </c>
      <c r="E16" s="1">
        <v>8.6</v>
      </c>
      <c r="F16" s="61">
        <f t="shared" si="0"/>
        <v>8.6</v>
      </c>
      <c r="G16" s="103"/>
      <c r="H16" s="55"/>
      <c r="I16" s="58"/>
      <c r="J16" s="103"/>
      <c r="K16" s="2"/>
    </row>
    <row r="17" spans="1:11" s="62" customFormat="1" ht="20.25" customHeight="1">
      <c r="A17" s="59" t="s">
        <v>31</v>
      </c>
      <c r="B17" s="56" t="s">
        <v>21</v>
      </c>
      <c r="C17" s="56" t="s">
        <v>22</v>
      </c>
      <c r="D17" s="56">
        <v>4</v>
      </c>
      <c r="E17" s="1">
        <v>1.8</v>
      </c>
      <c r="F17" s="61">
        <f t="shared" si="0"/>
        <v>7.2</v>
      </c>
      <c r="G17" s="104"/>
      <c r="H17" s="55"/>
      <c r="I17" s="55"/>
      <c r="J17" s="104"/>
      <c r="K17" s="2"/>
    </row>
    <row r="18" spans="1:11" s="4" customFormat="1" ht="20.25" customHeight="1">
      <c r="A18" s="105" t="s">
        <v>101</v>
      </c>
      <c r="B18" s="56" t="s">
        <v>21</v>
      </c>
      <c r="C18" s="56" t="s">
        <v>22</v>
      </c>
      <c r="D18" s="56">
        <v>14</v>
      </c>
      <c r="E18" s="1">
        <v>1.8</v>
      </c>
      <c r="F18" s="61">
        <f t="shared" si="0"/>
        <v>25.2</v>
      </c>
      <c r="G18" s="102">
        <f>SUM(F18:F21)</f>
        <v>211.2</v>
      </c>
      <c r="H18" s="55"/>
      <c r="I18" s="58"/>
      <c r="J18" s="99"/>
      <c r="K18" s="2"/>
    </row>
    <row r="19" spans="1:11" s="4" customFormat="1" ht="20.25" customHeight="1">
      <c r="A19" s="106"/>
      <c r="B19" s="56" t="s">
        <v>13</v>
      </c>
      <c r="C19" s="56" t="s">
        <v>164</v>
      </c>
      <c r="D19" s="56">
        <v>1</v>
      </c>
      <c r="E19" s="1">
        <v>20.399999999999999</v>
      </c>
      <c r="F19" s="61">
        <f t="shared" si="0"/>
        <v>20.399999999999999</v>
      </c>
      <c r="G19" s="103"/>
      <c r="H19" s="55"/>
      <c r="I19" s="58"/>
      <c r="J19" s="101"/>
      <c r="K19" s="2"/>
    </row>
    <row r="20" spans="1:11" s="4" customFormat="1" ht="20.25" customHeight="1">
      <c r="A20" s="106"/>
      <c r="B20" s="57" t="s">
        <v>161</v>
      </c>
      <c r="C20" s="56" t="s">
        <v>162</v>
      </c>
      <c r="D20" s="56">
        <v>1</v>
      </c>
      <c r="E20" s="1">
        <v>165</v>
      </c>
      <c r="F20" s="61">
        <f t="shared" si="0"/>
        <v>165</v>
      </c>
      <c r="G20" s="103"/>
      <c r="H20" s="55"/>
      <c r="I20" s="58"/>
      <c r="J20" s="101"/>
      <c r="K20" s="2"/>
    </row>
    <row r="21" spans="1:11" s="4" customFormat="1" ht="20.25" customHeight="1">
      <c r="A21" s="111"/>
      <c r="B21" s="56" t="s">
        <v>168</v>
      </c>
      <c r="C21" s="56" t="s">
        <v>164</v>
      </c>
      <c r="D21" s="56">
        <v>1</v>
      </c>
      <c r="E21" s="1">
        <v>0.6</v>
      </c>
      <c r="F21" s="61">
        <f t="shared" si="0"/>
        <v>0.6</v>
      </c>
      <c r="G21" s="104"/>
      <c r="H21" s="55"/>
      <c r="I21" s="58"/>
      <c r="J21" s="100"/>
      <c r="K21" s="2"/>
    </row>
    <row r="22" spans="1:11" s="4" customFormat="1" ht="20.25" customHeight="1">
      <c r="A22" s="105" t="s">
        <v>156</v>
      </c>
      <c r="B22" s="56" t="s">
        <v>169</v>
      </c>
      <c r="C22" s="56" t="s">
        <v>73</v>
      </c>
      <c r="D22" s="56">
        <v>4</v>
      </c>
      <c r="E22" s="1">
        <v>3.5</v>
      </c>
      <c r="F22" s="61">
        <f t="shared" si="0"/>
        <v>14</v>
      </c>
      <c r="G22" s="102">
        <f>SUM(F22:F25)</f>
        <v>24.799999999999997</v>
      </c>
      <c r="H22" s="55"/>
      <c r="I22" s="58"/>
      <c r="J22" s="99"/>
      <c r="K22" s="2"/>
    </row>
    <row r="23" spans="1:11" s="4" customFormat="1" ht="20.25" customHeight="1">
      <c r="A23" s="106"/>
      <c r="B23" s="56" t="s">
        <v>157</v>
      </c>
      <c r="C23" s="56" t="s">
        <v>137</v>
      </c>
      <c r="D23" s="56">
        <v>4</v>
      </c>
      <c r="E23" s="1">
        <v>0.5</v>
      </c>
      <c r="F23" s="61">
        <f t="shared" si="0"/>
        <v>2</v>
      </c>
      <c r="G23" s="103"/>
      <c r="H23" s="55"/>
      <c r="I23" s="58"/>
      <c r="J23" s="101"/>
      <c r="K23" s="2"/>
    </row>
    <row r="24" spans="1:11" s="4" customFormat="1" ht="20.25" customHeight="1">
      <c r="A24" s="106"/>
      <c r="B24" s="56" t="s">
        <v>13</v>
      </c>
      <c r="C24" s="56" t="s">
        <v>4</v>
      </c>
      <c r="D24" s="56">
        <v>2</v>
      </c>
      <c r="E24" s="1">
        <v>1.7</v>
      </c>
      <c r="F24" s="61">
        <f t="shared" si="0"/>
        <v>3.4</v>
      </c>
      <c r="G24" s="103"/>
      <c r="H24" s="55"/>
      <c r="I24" s="58"/>
      <c r="J24" s="101"/>
      <c r="K24" s="2"/>
    </row>
    <row r="25" spans="1:11" s="4" customFormat="1" ht="20.25" customHeight="1">
      <c r="A25" s="111"/>
      <c r="B25" s="56" t="s">
        <v>21</v>
      </c>
      <c r="C25" s="56" t="s">
        <v>35</v>
      </c>
      <c r="D25" s="56">
        <v>3</v>
      </c>
      <c r="E25" s="1">
        <v>1.8</v>
      </c>
      <c r="F25" s="61">
        <f t="shared" si="0"/>
        <v>5.4</v>
      </c>
      <c r="G25" s="104"/>
      <c r="H25" s="55"/>
      <c r="I25" s="58"/>
      <c r="J25" s="100"/>
      <c r="K25" s="2"/>
    </row>
    <row r="26" spans="1:11" s="4" customFormat="1" ht="30" customHeight="1">
      <c r="A26" s="90" t="s">
        <v>37</v>
      </c>
      <c r="B26" s="90"/>
      <c r="C26" s="90"/>
      <c r="D26" s="90"/>
      <c r="E26" s="90"/>
      <c r="F26" s="90"/>
      <c r="G26" s="14">
        <f>SUM(G4:G25)</f>
        <v>719.5</v>
      </c>
      <c r="H26" s="15">
        <f>SUM(H4:H25)</f>
        <v>0</v>
      </c>
      <c r="I26" s="16">
        <f>(G26-H26)/G26</f>
        <v>1</v>
      </c>
      <c r="J26" s="54" t="s">
        <v>38</v>
      </c>
      <c r="K26" s="2"/>
    </row>
    <row r="27" spans="1:11" s="5" customFormat="1" ht="19.5" customHeight="1">
      <c r="A27" s="88" t="s">
        <v>171</v>
      </c>
      <c r="B27" s="88"/>
      <c r="C27" s="88"/>
      <c r="D27" s="88"/>
      <c r="E27" s="88"/>
      <c r="F27" s="88"/>
      <c r="G27" s="88"/>
      <c r="H27" s="88"/>
      <c r="I27" s="88"/>
      <c r="J27" s="88"/>
    </row>
    <row r="28" spans="1:11" s="6" customFormat="1" ht="13.5">
      <c r="B28" s="7"/>
      <c r="G28" s="8"/>
      <c r="H28" s="9"/>
      <c r="I28" s="10"/>
    </row>
    <row r="29" spans="1:11" ht="13.5">
      <c r="G29" s="10"/>
      <c r="H29" s="11"/>
    </row>
    <row r="30" spans="1:11" ht="13.5">
      <c r="G30" s="10"/>
      <c r="H30" s="11"/>
    </row>
    <row r="31" spans="1:11" ht="13.5">
      <c r="G31" s="10"/>
      <c r="H31" s="11"/>
    </row>
    <row r="32" spans="1:11" s="12" customFormat="1" ht="13.5">
      <c r="A32" s="2"/>
      <c r="B32" s="2"/>
      <c r="C32" s="2"/>
      <c r="D32" s="2"/>
      <c r="E32" s="9"/>
      <c r="F32" s="9"/>
      <c r="G32" s="10"/>
      <c r="I32" s="10"/>
      <c r="J32" s="2"/>
    </row>
  </sheetData>
  <autoFilter ref="A3:L3"/>
  <mergeCells count="30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5:A10"/>
    <mergeCell ref="G5:G10"/>
    <mergeCell ref="J5:J10"/>
    <mergeCell ref="A11:A12"/>
    <mergeCell ref="G11:G12"/>
    <mergeCell ref="H11:H12"/>
    <mergeCell ref="I11:I12"/>
    <mergeCell ref="J11:J12"/>
    <mergeCell ref="A26:F26"/>
    <mergeCell ref="A27:J27"/>
    <mergeCell ref="A13:A16"/>
    <mergeCell ref="A22:A25"/>
    <mergeCell ref="G22:G25"/>
    <mergeCell ref="J22:J25"/>
    <mergeCell ref="G13:G17"/>
    <mergeCell ref="A18:A21"/>
    <mergeCell ref="J13:J17"/>
    <mergeCell ref="J18:J21"/>
    <mergeCell ref="G18:G21"/>
  </mergeCells>
  <phoneticPr fontId="11" type="noConversion"/>
  <pageMargins left="0.24" right="0.23622047244094491" top="0.67" bottom="0.6692913385826772" header="0.31496062992125984" footer="0.95"/>
  <pageSetup paperSize="9" orientation="portrait" horizontalDpi="4294967292" verticalDpi="0" r:id="rId1"/>
  <headerFooter>
    <oddFooter>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L30"/>
  <sheetViews>
    <sheetView workbookViewId="0">
      <pane ySplit="3" topLeftCell="A4" activePane="bottomLeft" state="frozen"/>
      <selection pane="bottomLeft" activeCell="J5" sqref="J5"/>
    </sheetView>
  </sheetViews>
  <sheetFormatPr defaultColWidth="11.5" defaultRowHeight="18.75" customHeight="1"/>
  <cols>
    <col min="1" max="1" width="13.75" style="2" customWidth="1"/>
    <col min="2" max="2" width="27.25" style="2" customWidth="1"/>
    <col min="3" max="3" width="6" style="2" customWidth="1"/>
    <col min="4" max="4" width="7" style="2" customWidth="1"/>
    <col min="5" max="5" width="8" style="9" customWidth="1"/>
    <col min="6" max="6" width="9.125" style="9" customWidth="1"/>
    <col min="7" max="7" width="13.25" style="8" customWidth="1"/>
    <col min="8" max="8" width="0" style="12" hidden="1" customWidth="1"/>
    <col min="9" max="9" width="0.375" style="10" hidden="1" customWidth="1"/>
    <col min="10" max="10" width="16.75" style="2" customWidth="1"/>
    <col min="11" max="11" width="27.625" style="2" customWidth="1"/>
    <col min="12" max="16384" width="11.5" style="2"/>
  </cols>
  <sheetData>
    <row r="1" spans="1:12" ht="51" customHeight="1">
      <c r="A1" s="94" t="s">
        <v>173</v>
      </c>
      <c r="B1" s="94"/>
      <c r="C1" s="94"/>
      <c r="D1" s="94"/>
      <c r="E1" s="94"/>
      <c r="F1" s="94"/>
      <c r="G1" s="94"/>
      <c r="H1" s="94"/>
      <c r="I1" s="94"/>
      <c r="J1" s="94"/>
      <c r="L1" s="13"/>
    </row>
    <row r="2" spans="1:12" ht="24.75" customHeight="1">
      <c r="A2" s="95" t="s">
        <v>0</v>
      </c>
      <c r="B2" s="95" t="s">
        <v>1</v>
      </c>
      <c r="C2" s="95" t="s">
        <v>2</v>
      </c>
      <c r="D2" s="96" t="s">
        <v>14</v>
      </c>
      <c r="E2" s="95" t="s">
        <v>3</v>
      </c>
      <c r="F2" s="95" t="s">
        <v>15</v>
      </c>
      <c r="G2" s="96" t="s">
        <v>16</v>
      </c>
      <c r="H2" s="95" t="s">
        <v>17</v>
      </c>
      <c r="I2" s="95" t="s">
        <v>18</v>
      </c>
      <c r="J2" s="95" t="s">
        <v>19</v>
      </c>
    </row>
    <row r="3" spans="1:12" ht="24" customHeight="1">
      <c r="A3" s="95"/>
      <c r="B3" s="95"/>
      <c r="C3" s="95"/>
      <c r="D3" s="95"/>
      <c r="E3" s="95"/>
      <c r="F3" s="95"/>
      <c r="G3" s="96"/>
      <c r="H3" s="95"/>
      <c r="I3" s="95"/>
      <c r="J3" s="95"/>
    </row>
    <row r="4" spans="1:12" s="4" customFormat="1" ht="31.5" customHeight="1">
      <c r="A4" s="64" t="s">
        <v>79</v>
      </c>
      <c r="B4" s="64" t="s">
        <v>21</v>
      </c>
      <c r="C4" s="64" t="s">
        <v>22</v>
      </c>
      <c r="D4" s="64">
        <v>1</v>
      </c>
      <c r="E4" s="1">
        <v>1.8</v>
      </c>
      <c r="F4" s="63">
        <f t="shared" ref="F4:F23" si="0">D4*E4</f>
        <v>1.8</v>
      </c>
      <c r="G4" s="63">
        <f>SUM(F4)</f>
        <v>1.8</v>
      </c>
      <c r="H4" s="63"/>
      <c r="I4" s="67">
        <f>(G4-H4)/G4</f>
        <v>1</v>
      </c>
      <c r="J4" s="70"/>
      <c r="K4" s="2"/>
    </row>
    <row r="5" spans="1:12" s="4" customFormat="1" ht="19.5" customHeight="1">
      <c r="A5" s="64" t="s">
        <v>23</v>
      </c>
      <c r="B5" s="65" t="s">
        <v>174</v>
      </c>
      <c r="C5" s="64" t="s">
        <v>176</v>
      </c>
      <c r="D5" s="64">
        <v>0</v>
      </c>
      <c r="E5" s="1">
        <v>0</v>
      </c>
      <c r="F5" s="63">
        <f t="shared" si="0"/>
        <v>0</v>
      </c>
      <c r="G5" s="71">
        <f>SUM(F5:F5)</f>
        <v>0</v>
      </c>
      <c r="H5" s="63"/>
      <c r="I5" s="67"/>
      <c r="J5" s="82" t="s">
        <v>200</v>
      </c>
      <c r="K5" s="2"/>
    </row>
    <row r="6" spans="1:12" s="4" customFormat="1" ht="19.5" customHeight="1">
      <c r="A6" s="87" t="s">
        <v>25</v>
      </c>
      <c r="B6" s="64" t="s">
        <v>21</v>
      </c>
      <c r="C6" s="64" t="s">
        <v>22</v>
      </c>
      <c r="D6" s="64">
        <v>2</v>
      </c>
      <c r="E6" s="1">
        <v>1.8</v>
      </c>
      <c r="F6" s="63">
        <f t="shared" si="0"/>
        <v>3.6</v>
      </c>
      <c r="G6" s="86">
        <f>SUM(F6:F8)</f>
        <v>5.6</v>
      </c>
      <c r="H6" s="86"/>
      <c r="I6" s="86">
        <f>SUM(H6:H6)</f>
        <v>0</v>
      </c>
      <c r="J6" s="86"/>
      <c r="K6" s="2"/>
    </row>
    <row r="7" spans="1:12" s="4" customFormat="1" ht="19.5" customHeight="1">
      <c r="A7" s="87"/>
      <c r="B7" s="64" t="s">
        <v>175</v>
      </c>
      <c r="C7" s="64" t="s">
        <v>137</v>
      </c>
      <c r="D7" s="64">
        <v>1</v>
      </c>
      <c r="E7" s="1">
        <v>0.5</v>
      </c>
      <c r="F7" s="63">
        <f t="shared" si="0"/>
        <v>0.5</v>
      </c>
      <c r="G7" s="86"/>
      <c r="H7" s="86"/>
      <c r="I7" s="86"/>
      <c r="J7" s="86"/>
      <c r="K7" s="2"/>
    </row>
    <row r="8" spans="1:12" s="4" customFormat="1" ht="19.5" customHeight="1">
      <c r="A8" s="87"/>
      <c r="B8" s="64" t="s">
        <v>91</v>
      </c>
      <c r="C8" s="64" t="s">
        <v>113</v>
      </c>
      <c r="D8" s="64">
        <v>1</v>
      </c>
      <c r="E8" s="1">
        <v>1.5</v>
      </c>
      <c r="F8" s="63">
        <f t="shared" si="0"/>
        <v>1.5</v>
      </c>
      <c r="G8" s="86"/>
      <c r="H8" s="86"/>
      <c r="I8" s="86"/>
      <c r="J8" s="86"/>
      <c r="K8" s="2"/>
    </row>
    <row r="9" spans="1:12" s="4" customFormat="1" ht="27.75" customHeight="1">
      <c r="A9" s="68" t="s">
        <v>27</v>
      </c>
      <c r="B9" s="64" t="s">
        <v>28</v>
      </c>
      <c r="C9" s="64" t="s">
        <v>22</v>
      </c>
      <c r="D9" s="64">
        <v>3</v>
      </c>
      <c r="E9" s="1">
        <v>1.8</v>
      </c>
      <c r="F9" s="63">
        <f t="shared" si="0"/>
        <v>5.4</v>
      </c>
      <c r="G9" s="63">
        <f>SUM(F9)</f>
        <v>5.4</v>
      </c>
      <c r="H9" s="63"/>
      <c r="I9" s="67">
        <f>(G9-H9)/G9</f>
        <v>1</v>
      </c>
      <c r="J9" s="72"/>
      <c r="K9" s="2"/>
    </row>
    <row r="10" spans="1:12" s="62" customFormat="1" ht="19.5" customHeight="1">
      <c r="A10" s="99" t="s">
        <v>31</v>
      </c>
      <c r="B10" s="64" t="s">
        <v>21</v>
      </c>
      <c r="C10" s="64" t="s">
        <v>22</v>
      </c>
      <c r="D10" s="64">
        <v>3</v>
      </c>
      <c r="E10" s="1">
        <v>1.8</v>
      </c>
      <c r="F10" s="63">
        <f t="shared" si="0"/>
        <v>5.4</v>
      </c>
      <c r="G10" s="102">
        <f>SUM(F10:F11)</f>
        <v>6.9</v>
      </c>
      <c r="H10" s="63"/>
      <c r="I10" s="63"/>
      <c r="J10" s="86"/>
      <c r="K10" s="2"/>
    </row>
    <row r="11" spans="1:12" s="62" customFormat="1" ht="19.5" customHeight="1">
      <c r="A11" s="100"/>
      <c r="B11" s="64" t="s">
        <v>91</v>
      </c>
      <c r="C11" s="64" t="s">
        <v>113</v>
      </c>
      <c r="D11" s="64">
        <v>1</v>
      </c>
      <c r="E11" s="1">
        <v>1.5</v>
      </c>
      <c r="F11" s="63">
        <f t="shared" si="0"/>
        <v>1.5</v>
      </c>
      <c r="G11" s="104"/>
      <c r="H11" s="63"/>
      <c r="I11" s="63"/>
      <c r="J11" s="86"/>
      <c r="K11" s="2"/>
    </row>
    <row r="12" spans="1:12" s="4" customFormat="1" ht="32.25" customHeight="1">
      <c r="A12" s="69" t="s">
        <v>101</v>
      </c>
      <c r="B12" s="64" t="s">
        <v>21</v>
      </c>
      <c r="C12" s="64" t="s">
        <v>22</v>
      </c>
      <c r="D12" s="64">
        <v>12</v>
      </c>
      <c r="E12" s="1">
        <v>1.8</v>
      </c>
      <c r="F12" s="63">
        <f t="shared" si="0"/>
        <v>21.6</v>
      </c>
      <c r="G12" s="73">
        <f>SUM(F12)</f>
        <v>21.6</v>
      </c>
      <c r="H12" s="63"/>
      <c r="I12" s="67"/>
      <c r="J12" s="85"/>
      <c r="K12" s="2"/>
    </row>
    <row r="13" spans="1:12" s="4" customFormat="1" ht="16.5" customHeight="1">
      <c r="A13" s="105" t="s">
        <v>156</v>
      </c>
      <c r="B13" s="64" t="s">
        <v>179</v>
      </c>
      <c r="C13" s="64" t="s">
        <v>134</v>
      </c>
      <c r="D13" s="64">
        <v>5</v>
      </c>
      <c r="E13" s="1">
        <v>95</v>
      </c>
      <c r="F13" s="63">
        <f t="shared" si="0"/>
        <v>475</v>
      </c>
      <c r="G13" s="103">
        <f>SUM(F13:F21)</f>
        <v>2890.4</v>
      </c>
      <c r="H13" s="63"/>
      <c r="I13" s="67"/>
      <c r="J13" s="99"/>
      <c r="K13" s="2"/>
    </row>
    <row r="14" spans="1:12" s="4" customFormat="1" ht="16.5" customHeight="1">
      <c r="A14" s="106"/>
      <c r="B14" s="64" t="s">
        <v>180</v>
      </c>
      <c r="C14" s="64" t="s">
        <v>134</v>
      </c>
      <c r="D14" s="64">
        <v>3</v>
      </c>
      <c r="E14" s="1">
        <v>105</v>
      </c>
      <c r="F14" s="63">
        <f t="shared" si="0"/>
        <v>315</v>
      </c>
      <c r="G14" s="103"/>
      <c r="H14" s="63"/>
      <c r="I14" s="67"/>
      <c r="J14" s="101"/>
      <c r="K14" s="2"/>
    </row>
    <row r="15" spans="1:12" s="4" customFormat="1" ht="16.5" customHeight="1">
      <c r="A15" s="106"/>
      <c r="B15" s="64" t="s">
        <v>181</v>
      </c>
      <c r="C15" s="64" t="s">
        <v>134</v>
      </c>
      <c r="D15" s="64">
        <v>3</v>
      </c>
      <c r="E15" s="1">
        <v>95</v>
      </c>
      <c r="F15" s="63">
        <f t="shared" si="0"/>
        <v>285</v>
      </c>
      <c r="G15" s="103"/>
      <c r="H15" s="63"/>
      <c r="I15" s="67"/>
      <c r="J15" s="101"/>
      <c r="K15" s="2"/>
    </row>
    <row r="16" spans="1:12" s="4" customFormat="1" ht="16.5" customHeight="1">
      <c r="A16" s="106"/>
      <c r="B16" s="64" t="s">
        <v>182</v>
      </c>
      <c r="C16" s="64" t="s">
        <v>134</v>
      </c>
      <c r="D16" s="64">
        <v>5</v>
      </c>
      <c r="E16" s="1">
        <v>105</v>
      </c>
      <c r="F16" s="63">
        <f t="shared" si="0"/>
        <v>525</v>
      </c>
      <c r="G16" s="103"/>
      <c r="H16" s="63"/>
      <c r="I16" s="67"/>
      <c r="J16" s="101"/>
      <c r="K16" s="2"/>
    </row>
    <row r="17" spans="1:11" s="4" customFormat="1" ht="16.5" customHeight="1">
      <c r="A17" s="106"/>
      <c r="B17" s="64" t="s">
        <v>183</v>
      </c>
      <c r="C17" s="64" t="s">
        <v>134</v>
      </c>
      <c r="D17" s="64">
        <v>4</v>
      </c>
      <c r="E17" s="1">
        <v>100</v>
      </c>
      <c r="F17" s="63">
        <f t="shared" si="0"/>
        <v>400</v>
      </c>
      <c r="G17" s="103"/>
      <c r="H17" s="63"/>
      <c r="I17" s="67"/>
      <c r="J17" s="101"/>
      <c r="K17" s="2"/>
    </row>
    <row r="18" spans="1:11" s="4" customFormat="1" ht="16.5" customHeight="1">
      <c r="A18" s="106"/>
      <c r="B18" s="64" t="s">
        <v>184</v>
      </c>
      <c r="C18" s="64" t="s">
        <v>134</v>
      </c>
      <c r="D18" s="64">
        <v>3</v>
      </c>
      <c r="E18" s="1">
        <v>105</v>
      </c>
      <c r="F18" s="63">
        <f t="shared" si="0"/>
        <v>315</v>
      </c>
      <c r="G18" s="103"/>
      <c r="H18" s="63"/>
      <c r="I18" s="67"/>
      <c r="J18" s="101"/>
      <c r="K18" s="2"/>
    </row>
    <row r="19" spans="1:11" s="4" customFormat="1" ht="16.5" customHeight="1">
      <c r="A19" s="106"/>
      <c r="B19" s="64" t="s">
        <v>185</v>
      </c>
      <c r="C19" s="64" t="s">
        <v>134</v>
      </c>
      <c r="D19" s="64">
        <v>3</v>
      </c>
      <c r="E19" s="1">
        <v>100</v>
      </c>
      <c r="F19" s="63">
        <f t="shared" si="0"/>
        <v>300</v>
      </c>
      <c r="G19" s="103"/>
      <c r="H19" s="63"/>
      <c r="I19" s="67"/>
      <c r="J19" s="101"/>
      <c r="K19" s="2"/>
    </row>
    <row r="20" spans="1:11" s="4" customFormat="1" ht="16.5" customHeight="1">
      <c r="A20" s="106"/>
      <c r="B20" s="64" t="s">
        <v>186</v>
      </c>
      <c r="C20" s="64" t="s">
        <v>134</v>
      </c>
      <c r="D20" s="64">
        <v>3</v>
      </c>
      <c r="E20" s="1">
        <v>90</v>
      </c>
      <c r="F20" s="63">
        <f t="shared" si="0"/>
        <v>270</v>
      </c>
      <c r="G20" s="103"/>
      <c r="H20" s="63"/>
      <c r="I20" s="67"/>
      <c r="J20" s="101"/>
      <c r="K20" s="2"/>
    </row>
    <row r="21" spans="1:11" s="4" customFormat="1" ht="16.5" customHeight="1">
      <c r="A21" s="111"/>
      <c r="B21" s="64" t="s">
        <v>21</v>
      </c>
      <c r="C21" s="64" t="s">
        <v>35</v>
      </c>
      <c r="D21" s="64">
        <v>3</v>
      </c>
      <c r="E21" s="1">
        <v>1.8</v>
      </c>
      <c r="F21" s="63">
        <f t="shared" si="0"/>
        <v>5.4</v>
      </c>
      <c r="G21" s="104"/>
      <c r="H21" s="63"/>
      <c r="I21" s="67"/>
      <c r="J21" s="100"/>
      <c r="K21" s="2"/>
    </row>
    <row r="22" spans="1:11" s="4" customFormat="1" ht="19.5" customHeight="1">
      <c r="A22" s="105" t="s">
        <v>177</v>
      </c>
      <c r="B22" s="64" t="s">
        <v>169</v>
      </c>
      <c r="C22" s="64" t="s">
        <v>178</v>
      </c>
      <c r="D22" s="64">
        <v>1</v>
      </c>
      <c r="E22" s="1">
        <v>3.5</v>
      </c>
      <c r="F22" s="63">
        <f t="shared" si="0"/>
        <v>3.5</v>
      </c>
      <c r="G22" s="102">
        <f>SUM(F22:F23)</f>
        <v>5.3</v>
      </c>
      <c r="H22" s="63"/>
      <c r="I22" s="67"/>
      <c r="J22" s="99"/>
      <c r="K22" s="2"/>
    </row>
    <row r="23" spans="1:11" s="4" customFormat="1" ht="19.5" customHeight="1">
      <c r="A23" s="111"/>
      <c r="B23" s="64" t="s">
        <v>21</v>
      </c>
      <c r="C23" s="64" t="s">
        <v>35</v>
      </c>
      <c r="D23" s="64">
        <v>1</v>
      </c>
      <c r="E23" s="1">
        <v>1.8</v>
      </c>
      <c r="F23" s="63">
        <f t="shared" si="0"/>
        <v>1.8</v>
      </c>
      <c r="G23" s="104"/>
      <c r="H23" s="63"/>
      <c r="I23" s="67"/>
      <c r="J23" s="100"/>
      <c r="K23" s="2"/>
    </row>
    <row r="24" spans="1:11" s="4" customFormat="1" ht="30" customHeight="1">
      <c r="A24" s="90" t="s">
        <v>37</v>
      </c>
      <c r="B24" s="90"/>
      <c r="C24" s="90"/>
      <c r="D24" s="90"/>
      <c r="E24" s="90"/>
      <c r="F24" s="90"/>
      <c r="G24" s="14">
        <f>SUM(G4:G23)</f>
        <v>2937.0000000000005</v>
      </c>
      <c r="H24" s="15">
        <f>SUM(H4:H21)</f>
        <v>0</v>
      </c>
      <c r="I24" s="16">
        <f>(G24-H24)/G24</f>
        <v>1</v>
      </c>
      <c r="J24" s="66" t="s">
        <v>38</v>
      </c>
      <c r="K24" s="2"/>
    </row>
    <row r="25" spans="1:11" s="5" customFormat="1" ht="19.5" customHeight="1">
      <c r="A25" s="88" t="s">
        <v>187</v>
      </c>
      <c r="B25" s="88"/>
      <c r="C25" s="88"/>
      <c r="D25" s="88"/>
      <c r="E25" s="88"/>
      <c r="F25" s="88"/>
      <c r="G25" s="88"/>
      <c r="H25" s="88"/>
      <c r="I25" s="88"/>
      <c r="J25" s="88"/>
    </row>
    <row r="26" spans="1:11" s="6" customFormat="1" ht="13.5">
      <c r="B26" s="7"/>
      <c r="G26" s="8"/>
      <c r="H26" s="9"/>
      <c r="I26" s="10"/>
    </row>
    <row r="27" spans="1:11" ht="13.5">
      <c r="G27" s="10"/>
      <c r="H27" s="11"/>
    </row>
    <row r="28" spans="1:11" ht="13.5">
      <c r="G28" s="10"/>
      <c r="H28" s="11"/>
    </row>
    <row r="29" spans="1:11" ht="13.5">
      <c r="G29" s="10"/>
      <c r="H29" s="11"/>
    </row>
    <row r="30" spans="1:11" s="12" customFormat="1" ht="13.5">
      <c r="A30" s="2"/>
      <c r="B30" s="2"/>
      <c r="C30" s="2"/>
      <c r="D30" s="2"/>
      <c r="E30" s="9"/>
      <c r="F30" s="9"/>
      <c r="G30" s="10"/>
      <c r="I30" s="10"/>
      <c r="J30" s="2"/>
    </row>
  </sheetData>
  <autoFilter ref="A3:L25"/>
  <mergeCells count="27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6:A8"/>
    <mergeCell ref="G6:G8"/>
    <mergeCell ref="H6:H8"/>
    <mergeCell ref="I6:I8"/>
    <mergeCell ref="J6:J8"/>
    <mergeCell ref="A13:A21"/>
    <mergeCell ref="A10:A11"/>
    <mergeCell ref="G10:G11"/>
    <mergeCell ref="J10:J11"/>
    <mergeCell ref="G13:G21"/>
    <mergeCell ref="J13:J21"/>
    <mergeCell ref="A24:F24"/>
    <mergeCell ref="A25:J25"/>
    <mergeCell ref="A22:A23"/>
    <mergeCell ref="G22:G23"/>
    <mergeCell ref="J22:J23"/>
  </mergeCells>
  <phoneticPr fontId="11" type="noConversion"/>
  <pageMargins left="0.24" right="0.23622047244094491" top="0.67" bottom="0.6692913385826772" header="0.31496062992125984" footer="0.95"/>
  <pageSetup paperSize="9" orientation="portrait" horizontalDpi="4294967292" verticalDpi="0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L29"/>
  <sheetViews>
    <sheetView tabSelected="1" workbookViewId="0">
      <pane ySplit="3" topLeftCell="A4" activePane="bottomLeft" state="frozen"/>
      <selection pane="bottomLeft" activeCell="K12" sqref="K12"/>
    </sheetView>
  </sheetViews>
  <sheetFormatPr defaultColWidth="11.5" defaultRowHeight="18.75" customHeight="1"/>
  <cols>
    <col min="1" max="1" width="13.75" style="2" customWidth="1"/>
    <col min="2" max="2" width="27.25" style="2" customWidth="1"/>
    <col min="3" max="3" width="6" style="2" customWidth="1"/>
    <col min="4" max="4" width="7" style="2" customWidth="1"/>
    <col min="5" max="5" width="8" style="9" customWidth="1"/>
    <col min="6" max="6" width="9.125" style="9" customWidth="1"/>
    <col min="7" max="7" width="13.25" style="8" customWidth="1"/>
    <col min="8" max="8" width="0" style="12" hidden="1" customWidth="1"/>
    <col min="9" max="9" width="0.375" style="10" hidden="1" customWidth="1"/>
    <col min="10" max="10" width="16.75" style="2" customWidth="1"/>
    <col min="11" max="11" width="27.625" style="2" customWidth="1"/>
    <col min="12" max="16384" width="11.5" style="2"/>
  </cols>
  <sheetData>
    <row r="1" spans="1:12" ht="51" customHeight="1">
      <c r="A1" s="94" t="s">
        <v>188</v>
      </c>
      <c r="B1" s="94"/>
      <c r="C1" s="94"/>
      <c r="D1" s="94"/>
      <c r="E1" s="94"/>
      <c r="F1" s="94"/>
      <c r="G1" s="94"/>
      <c r="H1" s="94"/>
      <c r="I1" s="94"/>
      <c r="J1" s="94"/>
      <c r="L1" s="13"/>
    </row>
    <row r="2" spans="1:12" ht="24.75" customHeight="1">
      <c r="A2" s="95" t="s">
        <v>0</v>
      </c>
      <c r="B2" s="95" t="s">
        <v>1</v>
      </c>
      <c r="C2" s="95" t="s">
        <v>2</v>
      </c>
      <c r="D2" s="96" t="s">
        <v>14</v>
      </c>
      <c r="E2" s="95" t="s">
        <v>3</v>
      </c>
      <c r="F2" s="95" t="s">
        <v>15</v>
      </c>
      <c r="G2" s="96" t="s">
        <v>16</v>
      </c>
      <c r="H2" s="95" t="s">
        <v>17</v>
      </c>
      <c r="I2" s="95" t="s">
        <v>18</v>
      </c>
      <c r="J2" s="95" t="s">
        <v>19</v>
      </c>
    </row>
    <row r="3" spans="1:12" ht="24" customHeight="1">
      <c r="A3" s="95"/>
      <c r="B3" s="95"/>
      <c r="C3" s="95"/>
      <c r="D3" s="95"/>
      <c r="E3" s="95"/>
      <c r="F3" s="95"/>
      <c r="G3" s="96"/>
      <c r="H3" s="95"/>
      <c r="I3" s="95"/>
      <c r="J3" s="95"/>
    </row>
    <row r="4" spans="1:12" s="4" customFormat="1" ht="31.5" customHeight="1">
      <c r="A4" s="77" t="s">
        <v>79</v>
      </c>
      <c r="B4" s="77" t="s">
        <v>21</v>
      </c>
      <c r="C4" s="77" t="s">
        <v>22</v>
      </c>
      <c r="D4" s="77">
        <v>1</v>
      </c>
      <c r="E4" s="1"/>
      <c r="F4" s="74">
        <f t="shared" ref="F4:F22" si="0">D4*E4</f>
        <v>0</v>
      </c>
      <c r="G4" s="74">
        <f>SUM(F4)</f>
        <v>0</v>
      </c>
      <c r="H4" s="74"/>
      <c r="I4" s="75" t="e">
        <f>(G4-H4)/G4</f>
        <v>#DIV/0!</v>
      </c>
      <c r="J4" s="82"/>
      <c r="K4" s="2"/>
    </row>
    <row r="5" spans="1:12" s="4" customFormat="1" ht="24" customHeight="1">
      <c r="A5" s="77" t="s">
        <v>23</v>
      </c>
      <c r="B5" s="76" t="s">
        <v>174</v>
      </c>
      <c r="C5" s="77" t="s">
        <v>176</v>
      </c>
      <c r="D5" s="77">
        <v>0</v>
      </c>
      <c r="E5" s="1"/>
      <c r="F5" s="74">
        <f t="shared" si="0"/>
        <v>0</v>
      </c>
      <c r="G5" s="83">
        <f>SUM(F5)</f>
        <v>0</v>
      </c>
      <c r="H5" s="74"/>
      <c r="I5" s="75"/>
      <c r="J5" s="82" t="s">
        <v>200</v>
      </c>
      <c r="K5" s="2"/>
    </row>
    <row r="6" spans="1:12" s="4" customFormat="1" ht="24" customHeight="1">
      <c r="A6" s="87" t="s">
        <v>25</v>
      </c>
      <c r="B6" s="77" t="s">
        <v>21</v>
      </c>
      <c r="C6" s="77" t="s">
        <v>22</v>
      </c>
      <c r="D6" s="77">
        <v>2</v>
      </c>
      <c r="E6" s="1"/>
      <c r="F6" s="74">
        <f t="shared" si="0"/>
        <v>0</v>
      </c>
      <c r="G6" s="86">
        <f>SUM(F6:F7)</f>
        <v>0</v>
      </c>
      <c r="H6" s="86"/>
      <c r="I6" s="86">
        <f>SUM(H6:H6)</f>
        <v>0</v>
      </c>
      <c r="J6" s="86"/>
      <c r="K6" s="2"/>
    </row>
    <row r="7" spans="1:12" s="4" customFormat="1" ht="24" customHeight="1">
      <c r="A7" s="87"/>
      <c r="B7" s="77" t="s">
        <v>175</v>
      </c>
      <c r="C7" s="77" t="s">
        <v>137</v>
      </c>
      <c r="D7" s="77">
        <v>1</v>
      </c>
      <c r="E7" s="1"/>
      <c r="F7" s="74">
        <f t="shared" si="0"/>
        <v>0</v>
      </c>
      <c r="G7" s="86"/>
      <c r="H7" s="86"/>
      <c r="I7" s="86"/>
      <c r="J7" s="86"/>
      <c r="K7" s="2"/>
    </row>
    <row r="8" spans="1:12" s="4" customFormat="1" ht="20.25" customHeight="1">
      <c r="A8" s="99" t="s">
        <v>27</v>
      </c>
      <c r="B8" s="77" t="s">
        <v>28</v>
      </c>
      <c r="C8" s="77" t="s">
        <v>22</v>
      </c>
      <c r="D8" s="77">
        <v>3</v>
      </c>
      <c r="E8" s="1"/>
      <c r="F8" s="74">
        <f t="shared" si="0"/>
        <v>0</v>
      </c>
      <c r="G8" s="102">
        <f>SUM(F8:F11)</f>
        <v>0</v>
      </c>
      <c r="H8" s="102">
        <f t="shared" ref="H8:J8" si="1">SUM(G8)</f>
        <v>0</v>
      </c>
      <c r="I8" s="102">
        <f t="shared" si="1"/>
        <v>0</v>
      </c>
      <c r="J8" s="102"/>
      <c r="K8" s="2"/>
    </row>
    <row r="9" spans="1:12" s="4" customFormat="1" ht="20.25" customHeight="1">
      <c r="A9" s="101"/>
      <c r="B9" s="77" t="s">
        <v>189</v>
      </c>
      <c r="C9" s="77" t="s">
        <v>137</v>
      </c>
      <c r="D9" s="77">
        <v>2</v>
      </c>
      <c r="E9" s="1"/>
      <c r="F9" s="74">
        <f t="shared" si="0"/>
        <v>0</v>
      </c>
      <c r="G9" s="103"/>
      <c r="H9" s="103"/>
      <c r="I9" s="103"/>
      <c r="J9" s="103"/>
      <c r="K9" s="2"/>
    </row>
    <row r="10" spans="1:12" s="4" customFormat="1" ht="20.25" customHeight="1">
      <c r="A10" s="101"/>
      <c r="B10" s="77" t="s">
        <v>190</v>
      </c>
      <c r="C10" s="77" t="s">
        <v>155</v>
      </c>
      <c r="D10" s="77">
        <v>1</v>
      </c>
      <c r="E10" s="1"/>
      <c r="F10" s="74">
        <f t="shared" si="0"/>
        <v>0</v>
      </c>
      <c r="G10" s="103"/>
      <c r="H10" s="103"/>
      <c r="I10" s="103"/>
      <c r="J10" s="103"/>
      <c r="K10" s="2"/>
    </row>
    <row r="11" spans="1:12" s="4" customFormat="1" ht="20.25" customHeight="1">
      <c r="A11" s="100"/>
      <c r="B11" s="77" t="s">
        <v>191</v>
      </c>
      <c r="C11" s="77" t="s">
        <v>155</v>
      </c>
      <c r="D11" s="77">
        <v>1</v>
      </c>
      <c r="E11" s="1"/>
      <c r="F11" s="74">
        <f t="shared" si="0"/>
        <v>0</v>
      </c>
      <c r="G11" s="104"/>
      <c r="H11" s="104"/>
      <c r="I11" s="104"/>
      <c r="J11" s="104"/>
      <c r="K11" s="2"/>
    </row>
    <row r="12" spans="1:12" s="62" customFormat="1" ht="20.25" customHeight="1">
      <c r="A12" s="99" t="s">
        <v>31</v>
      </c>
      <c r="B12" s="77" t="s">
        <v>21</v>
      </c>
      <c r="C12" s="77" t="s">
        <v>22</v>
      </c>
      <c r="D12" s="77">
        <v>4</v>
      </c>
      <c r="E12" s="1"/>
      <c r="F12" s="74">
        <f t="shared" si="0"/>
        <v>0</v>
      </c>
      <c r="G12" s="102">
        <f>SUM(F12:F14)</f>
        <v>0</v>
      </c>
      <c r="H12" s="74"/>
      <c r="I12" s="74"/>
      <c r="J12" s="102"/>
      <c r="K12" s="2"/>
    </row>
    <row r="13" spans="1:12" s="62" customFormat="1" ht="20.25" customHeight="1">
      <c r="A13" s="101"/>
      <c r="B13" s="77" t="s">
        <v>189</v>
      </c>
      <c r="C13" s="77" t="s">
        <v>137</v>
      </c>
      <c r="D13" s="77">
        <v>2</v>
      </c>
      <c r="E13" s="1"/>
      <c r="F13" s="74">
        <f t="shared" si="0"/>
        <v>0</v>
      </c>
      <c r="G13" s="103"/>
      <c r="H13" s="74"/>
      <c r="I13" s="74"/>
      <c r="J13" s="103"/>
      <c r="K13" s="2"/>
    </row>
    <row r="14" spans="1:12" s="62" customFormat="1" ht="20.25" customHeight="1">
      <c r="A14" s="100"/>
      <c r="B14" s="77" t="s">
        <v>198</v>
      </c>
      <c r="C14" s="77" t="s">
        <v>134</v>
      </c>
      <c r="D14" s="77">
        <v>1</v>
      </c>
      <c r="E14" s="1"/>
      <c r="F14" s="74">
        <f t="shared" si="0"/>
        <v>0</v>
      </c>
      <c r="G14" s="104"/>
      <c r="H14" s="80"/>
      <c r="I14" s="80"/>
      <c r="J14" s="104"/>
      <c r="K14" s="2"/>
    </row>
    <row r="15" spans="1:12" s="4" customFormat="1" ht="20.25" customHeight="1">
      <c r="A15" s="105" t="s">
        <v>101</v>
      </c>
      <c r="B15" s="77" t="s">
        <v>21</v>
      </c>
      <c r="C15" s="77" t="s">
        <v>22</v>
      </c>
      <c r="D15" s="77">
        <v>12</v>
      </c>
      <c r="E15" s="1"/>
      <c r="F15" s="74">
        <f t="shared" si="0"/>
        <v>0</v>
      </c>
      <c r="G15" s="86">
        <f>SUM(F15:F17)</f>
        <v>0</v>
      </c>
      <c r="H15" s="102">
        <f t="shared" ref="H15:I15" si="2">SUM(G15)</f>
        <v>0</v>
      </c>
      <c r="I15" s="102">
        <f t="shared" si="2"/>
        <v>0</v>
      </c>
      <c r="J15" s="102"/>
      <c r="K15" s="2"/>
    </row>
    <row r="16" spans="1:12" s="4" customFormat="1" ht="20.25" customHeight="1">
      <c r="A16" s="106"/>
      <c r="B16" s="77" t="s">
        <v>192</v>
      </c>
      <c r="C16" s="77" t="s">
        <v>193</v>
      </c>
      <c r="D16" s="77">
        <v>4</v>
      </c>
      <c r="E16" s="1"/>
      <c r="F16" s="74">
        <f t="shared" si="0"/>
        <v>0</v>
      </c>
      <c r="G16" s="86"/>
      <c r="H16" s="103"/>
      <c r="I16" s="103"/>
      <c r="J16" s="103"/>
      <c r="K16" s="2"/>
    </row>
    <row r="17" spans="1:11" s="4" customFormat="1" ht="20.25" customHeight="1">
      <c r="A17" s="111"/>
      <c r="B17" s="77" t="s">
        <v>194</v>
      </c>
      <c r="C17" s="77" t="s">
        <v>137</v>
      </c>
      <c r="D17" s="77">
        <v>2</v>
      </c>
      <c r="E17" s="1"/>
      <c r="F17" s="74">
        <f t="shared" si="0"/>
        <v>0</v>
      </c>
      <c r="G17" s="86"/>
      <c r="H17" s="103"/>
      <c r="I17" s="103"/>
      <c r="J17" s="103"/>
      <c r="K17" s="2"/>
    </row>
    <row r="18" spans="1:11" s="4" customFormat="1" ht="21.75" customHeight="1">
      <c r="A18" s="106" t="s">
        <v>197</v>
      </c>
      <c r="B18" s="77" t="s">
        <v>196</v>
      </c>
      <c r="C18" s="77" t="s">
        <v>153</v>
      </c>
      <c r="D18" s="77">
        <v>2</v>
      </c>
      <c r="E18" s="1"/>
      <c r="F18" s="74">
        <f t="shared" si="0"/>
        <v>0</v>
      </c>
      <c r="G18" s="103">
        <f>SUM(F18:F21)</f>
        <v>0</v>
      </c>
      <c r="H18" s="74"/>
      <c r="I18" s="75"/>
      <c r="J18" s="101"/>
      <c r="K18" s="2"/>
    </row>
    <row r="19" spans="1:11" s="4" customFormat="1" ht="21.75" customHeight="1">
      <c r="A19" s="106"/>
      <c r="B19" s="77" t="s">
        <v>159</v>
      </c>
      <c r="C19" s="77" t="s">
        <v>160</v>
      </c>
      <c r="D19" s="77">
        <v>2</v>
      </c>
      <c r="E19" s="1"/>
      <c r="F19" s="74">
        <f t="shared" si="0"/>
        <v>0</v>
      </c>
      <c r="G19" s="103"/>
      <c r="H19" s="74"/>
      <c r="I19" s="75"/>
      <c r="J19" s="101"/>
      <c r="K19" s="2"/>
    </row>
    <row r="20" spans="1:11" s="4" customFormat="1" ht="21.75" customHeight="1">
      <c r="A20" s="106"/>
      <c r="B20" s="77" t="s">
        <v>195</v>
      </c>
      <c r="C20" s="77" t="s">
        <v>153</v>
      </c>
      <c r="D20" s="77">
        <v>2</v>
      </c>
      <c r="E20" s="1"/>
      <c r="F20" s="74">
        <f t="shared" si="0"/>
        <v>0</v>
      </c>
      <c r="G20" s="103"/>
      <c r="H20" s="74"/>
      <c r="I20" s="75"/>
      <c r="J20" s="101"/>
      <c r="K20" s="2"/>
    </row>
    <row r="21" spans="1:11" s="4" customFormat="1" ht="21.75" customHeight="1">
      <c r="A21" s="111"/>
      <c r="B21" s="77" t="s">
        <v>21</v>
      </c>
      <c r="C21" s="77" t="s">
        <v>35</v>
      </c>
      <c r="D21" s="77">
        <v>2</v>
      </c>
      <c r="E21" s="1"/>
      <c r="F21" s="74">
        <f t="shared" si="0"/>
        <v>0</v>
      </c>
      <c r="G21" s="104"/>
      <c r="H21" s="74"/>
      <c r="I21" s="75"/>
      <c r="J21" s="100"/>
      <c r="K21" s="2"/>
    </row>
    <row r="22" spans="1:11" s="4" customFormat="1" ht="35.25" customHeight="1">
      <c r="A22" s="84" t="s">
        <v>177</v>
      </c>
      <c r="B22" s="77" t="s">
        <v>21</v>
      </c>
      <c r="C22" s="77" t="s">
        <v>35</v>
      </c>
      <c r="D22" s="77">
        <v>1</v>
      </c>
      <c r="E22" s="1"/>
      <c r="F22" s="74">
        <f t="shared" si="0"/>
        <v>0</v>
      </c>
      <c r="G22" s="81">
        <f>SUM(F22)</f>
        <v>0</v>
      </c>
      <c r="H22" s="74"/>
      <c r="I22" s="75"/>
      <c r="J22" s="79"/>
      <c r="K22" s="2"/>
    </row>
    <row r="23" spans="1:11" s="4" customFormat="1" ht="30" customHeight="1">
      <c r="A23" s="90" t="s">
        <v>37</v>
      </c>
      <c r="B23" s="90"/>
      <c r="C23" s="90"/>
      <c r="D23" s="90"/>
      <c r="E23" s="90"/>
      <c r="F23" s="90"/>
      <c r="G23" s="14">
        <f>SUM(G4:G22)</f>
        <v>0</v>
      </c>
      <c r="H23" s="15">
        <f>SUM(H4:H21)</f>
        <v>0</v>
      </c>
      <c r="I23" s="16" t="e">
        <f>(G23-H23)/G23</f>
        <v>#DIV/0!</v>
      </c>
      <c r="J23" s="78" t="s">
        <v>38</v>
      </c>
      <c r="K23" s="2"/>
    </row>
    <row r="24" spans="1:11" s="5" customFormat="1" ht="19.5" customHeight="1">
      <c r="A24" s="88" t="s">
        <v>199</v>
      </c>
      <c r="B24" s="88"/>
      <c r="C24" s="88"/>
      <c r="D24" s="88"/>
      <c r="E24" s="88"/>
      <c r="F24" s="88"/>
      <c r="G24" s="88"/>
      <c r="H24" s="88"/>
      <c r="I24" s="88"/>
      <c r="J24" s="88"/>
    </row>
    <row r="25" spans="1:11" s="6" customFormat="1" ht="13.5">
      <c r="B25" s="7"/>
      <c r="G25" s="8"/>
      <c r="H25" s="9"/>
      <c r="I25" s="10"/>
    </row>
    <row r="26" spans="1:11" ht="13.5">
      <c r="G26" s="10"/>
      <c r="H26" s="11"/>
    </row>
    <row r="27" spans="1:11" ht="13.5">
      <c r="G27" s="10"/>
      <c r="H27" s="11"/>
    </row>
    <row r="28" spans="1:11" ht="13.5">
      <c r="G28" s="10"/>
      <c r="H28" s="11"/>
    </row>
    <row r="29" spans="1:11" s="12" customFormat="1" ht="13.5">
      <c r="A29" s="2"/>
      <c r="B29" s="2"/>
      <c r="C29" s="2"/>
      <c r="D29" s="2"/>
      <c r="E29" s="9"/>
      <c r="F29" s="9"/>
      <c r="G29" s="10"/>
      <c r="I29" s="10"/>
      <c r="J29" s="2"/>
    </row>
  </sheetData>
  <autoFilter ref="A3:L24"/>
  <mergeCells count="34">
    <mergeCell ref="G8:G11"/>
    <mergeCell ref="H8:H11"/>
    <mergeCell ref="I8:I11"/>
    <mergeCell ref="J8:J11"/>
    <mergeCell ref="G12:G14"/>
    <mergeCell ref="J12:J14"/>
    <mergeCell ref="A23:F23"/>
    <mergeCell ref="A24:J24"/>
    <mergeCell ref="A8:A11"/>
    <mergeCell ref="A15:A17"/>
    <mergeCell ref="G15:G17"/>
    <mergeCell ref="H15:H17"/>
    <mergeCell ref="I15:I17"/>
    <mergeCell ref="A18:A21"/>
    <mergeCell ref="G18:G21"/>
    <mergeCell ref="J18:J21"/>
    <mergeCell ref="J15:J17"/>
    <mergeCell ref="A12:A14"/>
    <mergeCell ref="J2:J3"/>
    <mergeCell ref="A6:A7"/>
    <mergeCell ref="G6:G7"/>
    <mergeCell ref="H6:H7"/>
    <mergeCell ref="I6:I7"/>
    <mergeCell ref="J6:J7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1" type="noConversion"/>
  <pageMargins left="0.24" right="0.23622047244094491" top="0.67" bottom="0.6692913385826772" header="0.31496062992125984" footer="0.95"/>
  <pageSetup paperSize="9" orientation="portrait" horizontalDpi="4294967292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9</vt:i4>
      </vt:variant>
    </vt:vector>
  </HeadingPairs>
  <TitlesOfParts>
    <vt:vector size="18" baseType="lpstr">
      <vt:lpstr>201601</vt:lpstr>
      <vt:lpstr>201603</vt:lpstr>
      <vt:lpstr>201604</vt:lpstr>
      <vt:lpstr>201605</vt:lpstr>
      <vt:lpstr>201606</vt:lpstr>
      <vt:lpstr>201607</vt:lpstr>
      <vt:lpstr>201608</vt:lpstr>
      <vt:lpstr>201609</vt:lpstr>
      <vt:lpstr>201610</vt:lpstr>
      <vt:lpstr>'201601'!Print_Area</vt:lpstr>
      <vt:lpstr>'201603'!Print_Area</vt:lpstr>
      <vt:lpstr>'201604'!Print_Area</vt:lpstr>
      <vt:lpstr>'201605'!Print_Area</vt:lpstr>
      <vt:lpstr>'201606'!Print_Area</vt:lpstr>
      <vt:lpstr>'201607'!Print_Area</vt:lpstr>
      <vt:lpstr>'201608'!Print_Area</vt:lpstr>
      <vt:lpstr>'201609'!Print_Area</vt:lpstr>
      <vt:lpstr>'201610'!Print_Area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cp:lastPrinted>2016-09-22T00:45:16Z</cp:lastPrinted>
  <dcterms:created xsi:type="dcterms:W3CDTF">2011-12-19T08:57:08Z</dcterms:created>
  <dcterms:modified xsi:type="dcterms:W3CDTF">2016-09-22T00:46:14Z</dcterms:modified>
</cp:coreProperties>
</file>