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US\Desktop\月度费用报销清单\"/>
    </mc:Choice>
  </mc:AlternateContent>
  <xr:revisionPtr revIDLastSave="0" documentId="13_ncr:1_{A14E4761-F282-4880-B37D-05299A8F74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月清单 " sheetId="8" r:id="rId1"/>
    <sheet name="9月清单  " sheetId="9" r:id="rId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8" l="1"/>
  <c r="H3" i="8"/>
  <c r="O24" i="8"/>
  <c r="O21" i="8"/>
  <c r="O22" i="8"/>
  <c r="O23" i="8"/>
  <c r="O16" i="8"/>
  <c r="O17" i="8"/>
  <c r="O18" i="8"/>
  <c r="O19" i="8"/>
  <c r="O20" i="8"/>
  <c r="O11" i="8"/>
  <c r="O12" i="8"/>
  <c r="O13" i="8"/>
  <c r="O14" i="8"/>
  <c r="O15" i="8"/>
  <c r="O7" i="8"/>
  <c r="O8" i="8"/>
  <c r="O9" i="8"/>
  <c r="O10" i="8"/>
  <c r="N25" i="8"/>
  <c r="M25" i="8"/>
  <c r="L25" i="8"/>
  <c r="I25" i="8"/>
  <c r="N20" i="8"/>
  <c r="N21" i="8"/>
  <c r="N22" i="8"/>
  <c r="N23" i="8"/>
  <c r="N9" i="8"/>
  <c r="N10" i="8"/>
  <c r="N11" i="8"/>
  <c r="N12" i="8"/>
  <c r="N14" i="8"/>
  <c r="I7" i="9"/>
  <c r="M11" i="8"/>
  <c r="K24" i="9"/>
  <c r="J24" i="9"/>
  <c r="I24" i="9"/>
  <c r="H24" i="9"/>
  <c r="L24" i="9"/>
  <c r="M7" i="9"/>
  <c r="N7" i="9" s="1"/>
  <c r="O7" i="9" s="1"/>
  <c r="M6" i="9"/>
  <c r="M23" i="8"/>
  <c r="M24" i="8"/>
  <c r="N24" i="8" s="1"/>
  <c r="M17" i="8"/>
  <c r="N17" i="8" s="1"/>
  <c r="M18" i="8"/>
  <c r="N18" i="8" s="1"/>
  <c r="M19" i="8"/>
  <c r="M20" i="8"/>
  <c r="M21" i="8"/>
  <c r="M22" i="8"/>
  <c r="M14" i="8"/>
  <c r="M15" i="8"/>
  <c r="N15" i="8" s="1"/>
  <c r="M16" i="8"/>
  <c r="M7" i="8"/>
  <c r="N7" i="8" s="1"/>
  <c r="M8" i="8"/>
  <c r="N8" i="8" s="1"/>
  <c r="M9" i="8"/>
  <c r="M10" i="8"/>
  <c r="M12" i="8"/>
  <c r="M13" i="8"/>
  <c r="N13" i="8" s="1"/>
  <c r="M6" i="8"/>
  <c r="N6" i="8" s="1"/>
  <c r="L22" i="8"/>
  <c r="N16" i="8"/>
  <c r="N19" i="8"/>
  <c r="I10" i="8"/>
  <c r="I19" i="8"/>
  <c r="K25" i="8"/>
  <c r="J25" i="8"/>
  <c r="H25" i="8"/>
  <c r="M24" i="9" l="1"/>
  <c r="N6" i="9"/>
  <c r="O6" i="8"/>
  <c r="O6" i="9" l="1"/>
  <c r="O24" i="9" s="1"/>
  <c r="N24" i="9"/>
  <c r="O25" i="8"/>
</calcChain>
</file>

<file path=xl/sharedStrings.xml><?xml version="1.0" encoding="utf-8"?>
<sst xmlns="http://schemas.openxmlformats.org/spreadsheetml/2006/main" count="148" uniqueCount="53">
  <si>
    <t>出差起止时间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</si>
  <si>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</si>
  <si>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</si>
  <si>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</si>
  <si>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</si>
  <si>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</si>
  <si>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</si>
  <si>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</si>
  <si>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</si>
  <si>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</si>
  <si>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</si>
  <si>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</si>
  <si>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</si>
  <si>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</si>
  <si>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</si>
  <si>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</si>
  <si>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</si>
  <si>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票据数</t>
  </si>
  <si>
    <t>金额</t>
  </si>
  <si>
    <t>天数</t>
  </si>
  <si>
    <t>食补</t>
  </si>
  <si>
    <t>总金额</t>
  </si>
  <si>
    <t>本月差旅小计</t>
  </si>
  <si>
    <t>惠州</t>
    <phoneticPr fontId="2" type="noConversion"/>
  </si>
  <si>
    <t>广州</t>
    <phoneticPr fontId="2" type="noConversion"/>
  </si>
  <si>
    <t>火车</t>
    <phoneticPr fontId="2" type="noConversion"/>
  </si>
  <si>
    <t>报销人：</t>
    <phoneticPr fontId="2" type="noConversion"/>
  </si>
  <si>
    <t>饶壮</t>
    <phoneticPr fontId="2" type="noConversion"/>
  </si>
  <si>
    <t>东莞</t>
    <phoneticPr fontId="2" type="noConversion"/>
  </si>
  <si>
    <t>中山</t>
    <phoneticPr fontId="2" type="noConversion"/>
  </si>
  <si>
    <t>汽车</t>
    <phoneticPr fontId="2" type="noConversion"/>
  </si>
  <si>
    <t>顺风车</t>
    <phoneticPr fontId="2" type="noConversion"/>
  </si>
  <si>
    <t>7月区间交通（火车）933元，顺风车187.70元，市内网约车交通费243.39，住宿费用443元，出差生活补贴200元，合计2007.09元</t>
  </si>
  <si>
    <t>8.1-8.31</t>
    <phoneticPr fontId="2" type="noConversion"/>
  </si>
  <si>
    <t>2023.9.15</t>
    <phoneticPr fontId="2" type="noConversion"/>
  </si>
  <si>
    <t>虎门</t>
    <phoneticPr fontId="2" type="noConversion"/>
  </si>
  <si>
    <t>珠海</t>
    <phoneticPr fontId="2" type="noConversion"/>
  </si>
  <si>
    <t>江门</t>
    <phoneticPr fontId="2" type="noConversion"/>
  </si>
  <si>
    <t>交通工具</t>
    <phoneticPr fontId="2" type="noConversion"/>
  </si>
  <si>
    <t>南昌</t>
    <phoneticPr fontId="2" type="noConversion"/>
  </si>
  <si>
    <t>南丰</t>
    <phoneticPr fontId="2" type="noConversion"/>
  </si>
  <si>
    <t>赣州</t>
    <phoneticPr fontId="2" type="noConversion"/>
  </si>
  <si>
    <t>衡阳</t>
    <phoneticPr fontId="2" type="noConversion"/>
  </si>
  <si>
    <t>郴州</t>
    <phoneticPr fontId="2" type="noConversion"/>
  </si>
  <si>
    <t>邵东</t>
    <phoneticPr fontId="2" type="noConversion"/>
  </si>
  <si>
    <t>邵阳</t>
    <phoneticPr fontId="2" type="noConversion"/>
  </si>
  <si>
    <t>开车</t>
    <phoneticPr fontId="2" type="noConversion"/>
  </si>
  <si>
    <t>X</t>
    <phoneticPr fontId="2" type="noConversion"/>
  </si>
  <si>
    <t>1天1人住宿费，1天2人住宿费</t>
    <phoneticPr fontId="2" type="noConversion"/>
  </si>
  <si>
    <t>东完</t>
    <phoneticPr fontId="2" type="noConversion"/>
  </si>
  <si>
    <t>8月市内网约车</t>
    <phoneticPr fontId="2" type="noConversion"/>
  </si>
  <si>
    <t>8月费用报消清单</t>
    <phoneticPr fontId="2" type="noConversion"/>
  </si>
  <si>
    <t>9月费用报消清单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</si>
</sst>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等线 Light"/>
      <family val="3"/>
      <charset val="134"/>
      <scheme val="major"/>
    </font>
    <font>
      <sz val="10"/>
      <name val="Microsoft YaHei Light"/>
      <family val="2"/>
      <charset val="134"/>
    </font>
    <font>
      <sz val="10"/>
      <color theme="1"/>
      <name val="Microsoft YaHei Light"/>
      <family val="2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8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1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3" fontId="5" fillId="2" borderId="5" xfId="1" applyFont="1" applyFill="1" applyBorder="1" applyAlignment="1" applyProtection="1">
      <alignment horizontal="center" vertical="center" wrapText="1"/>
      <protection hidden="1"/>
    </xf>
    <xf numFmtId="43" fontId="3" fillId="3" borderId="1" xfId="1" applyFont="1" applyFill="1" applyBorder="1" applyAlignment="1" applyProtection="1">
      <alignment horizontal="center" vertical="center" wrapText="1"/>
      <protection hidden="1"/>
    </xf>
    <xf numFmtId="43" fontId="3" fillId="3" borderId="1" xfId="1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43" fontId="11" fillId="4" borderId="1" xfId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43" fontId="0" fillId="0" borderId="0" xfId="1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4" fontId="3" fillId="0" borderId="5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D3C2-9093-4827-B194-22FC78C0BF3D}">
  <sheetPr>
    <pageSetUpPr fitToPage="1"/>
  </sheetPr>
  <dimension ref="A1:P45"/>
  <sheetViews>
    <sheetView tabSelected="1" topLeftCell="A4" workbookViewId="0">
      <selection activeCell="P8" sqref="P8"/>
    </sheetView>
  </sheetViews>
  <sheetFormatPr defaultRowHeight="14" x14ac:dyDescent="0.3"/>
  <cols>
    <col min="1" max="1" width="5.5" style="1" customWidth="1"/>
    <col min="2" max="2" width="5.1640625" style="1" customWidth="1"/>
    <col min="3" max="3" width="4.75" style="1" customWidth="1"/>
    <col min="4" max="6" width="8.6640625" style="1"/>
    <col min="7" max="7" width="11.75" style="1" customWidth="1"/>
    <col min="8" max="8" width="9.25" style="1" customWidth="1"/>
    <col min="9" max="9" width="10.4140625" style="1" bestFit="1" customWidth="1"/>
    <col min="10" max="10" width="8.6640625" style="1"/>
    <col min="11" max="12" width="9" style="1" bestFit="1" customWidth="1"/>
    <col min="13" max="14" width="8.6640625" style="1"/>
    <col min="15" max="15" width="9.5" style="1" bestFit="1" customWidth="1"/>
    <col min="16" max="16" width="14.5" style="1" customWidth="1"/>
    <col min="17" max="16384" width="8.6640625" style="1"/>
  </cols>
  <sheetData>
    <row r="1" spans="1:16" ht="33" customHeight="1" x14ac:dyDescent="0.3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2" customHeight="1" x14ac:dyDescent="0.3">
      <c r="A2" s="25" t="s">
        <v>0</v>
      </c>
      <c r="B2" s="25"/>
      <c r="C2" s="26" t="s">
        <v>33</v>
      </c>
      <c r="D2" s="26"/>
      <c r="E2" s="26"/>
      <c r="F2" s="26"/>
      <c r="G2" s="26"/>
      <c r="H2" s="3" t="s">
        <v>1</v>
      </c>
      <c r="I2" s="3"/>
      <c r="J2" s="9" t="s">
        <v>26</v>
      </c>
      <c r="K2" s="27" t="s">
        <v>27</v>
      </c>
      <c r="L2" s="28"/>
      <c r="M2" s="25" t="s">
        <v>2</v>
      </c>
      <c r="N2" s="25"/>
      <c r="O2" s="29" t="s">
        <v>34</v>
      </c>
      <c r="P2" s="30"/>
    </row>
    <row r="3" spans="1:16" ht="22" customHeight="1" x14ac:dyDescent="0.3">
      <c r="A3" s="25" t="s">
        <v>3</v>
      </c>
      <c r="B3" s="25"/>
      <c r="C3" s="3"/>
      <c r="D3" s="37" t="s">
        <v>4</v>
      </c>
      <c r="E3" s="37" t="s">
        <v>5</v>
      </c>
      <c r="F3" s="37" t="s">
        <v>6</v>
      </c>
      <c r="G3" s="3" t="s">
        <v>7</v>
      </c>
      <c r="H3" s="43">
        <f>H25</f>
        <v>37</v>
      </c>
      <c r="I3" s="43"/>
      <c r="J3" s="43"/>
      <c r="K3" s="43"/>
      <c r="L3" s="25" t="s">
        <v>8</v>
      </c>
      <c r="M3" s="25"/>
      <c r="N3" s="34">
        <f>K25</f>
        <v>7</v>
      </c>
      <c r="O3" s="35"/>
      <c r="P3" s="36"/>
    </row>
    <row r="4" spans="1:16" ht="22" customHeight="1" x14ac:dyDescent="0.3">
      <c r="A4" s="25" t="s">
        <v>9</v>
      </c>
      <c r="B4" s="25"/>
      <c r="C4" s="25" t="s">
        <v>10</v>
      </c>
      <c r="D4" s="41"/>
      <c r="E4" s="42"/>
      <c r="F4" s="42"/>
      <c r="G4" s="25" t="s">
        <v>11</v>
      </c>
      <c r="H4" s="25"/>
      <c r="I4" s="25"/>
      <c r="J4" s="25" t="s">
        <v>12</v>
      </c>
      <c r="K4" s="25"/>
      <c r="L4" s="25"/>
      <c r="M4" s="25"/>
      <c r="N4" s="25"/>
      <c r="O4" s="38" t="s">
        <v>13</v>
      </c>
      <c r="P4" s="39" t="s">
        <v>14</v>
      </c>
    </row>
    <row r="5" spans="1:16" ht="22" customHeight="1" x14ac:dyDescent="0.3">
      <c r="A5" s="7" t="s">
        <v>15</v>
      </c>
      <c r="B5" s="3" t="s">
        <v>16</v>
      </c>
      <c r="C5" s="37"/>
      <c r="D5" s="42"/>
      <c r="E5" s="4"/>
      <c r="F5" s="4"/>
      <c r="G5" s="4" t="s">
        <v>38</v>
      </c>
      <c r="H5" s="4" t="s">
        <v>17</v>
      </c>
      <c r="I5" s="4" t="s">
        <v>18</v>
      </c>
      <c r="J5" s="4" t="s">
        <v>19</v>
      </c>
      <c r="K5" s="3" t="s">
        <v>17</v>
      </c>
      <c r="L5" s="3" t="s">
        <v>12</v>
      </c>
      <c r="M5" s="3" t="s">
        <v>20</v>
      </c>
      <c r="N5" s="5" t="s">
        <v>21</v>
      </c>
      <c r="O5" s="38"/>
      <c r="P5" s="40"/>
    </row>
    <row r="6" spans="1:16" ht="22" customHeight="1" x14ac:dyDescent="0.3">
      <c r="A6" s="3">
        <v>8</v>
      </c>
      <c r="B6" s="3">
        <v>2</v>
      </c>
      <c r="C6" s="16" t="s">
        <v>28</v>
      </c>
      <c r="D6" s="15" t="s">
        <v>36</v>
      </c>
      <c r="E6" s="15" t="s">
        <v>36</v>
      </c>
      <c r="F6" s="8"/>
      <c r="G6" s="3" t="s">
        <v>31</v>
      </c>
      <c r="H6" s="3">
        <v>1</v>
      </c>
      <c r="I6" s="12">
        <v>96</v>
      </c>
      <c r="J6" s="22">
        <v>2</v>
      </c>
      <c r="K6" s="8">
        <v>0</v>
      </c>
      <c r="L6" s="8">
        <v>0</v>
      </c>
      <c r="M6" s="8">
        <f>J6*50</f>
        <v>100</v>
      </c>
      <c r="N6" s="11">
        <f t="shared" ref="N6:N24" si="0">L6+M6</f>
        <v>100</v>
      </c>
      <c r="O6" s="10">
        <f>I6+N6</f>
        <v>196</v>
      </c>
      <c r="P6" s="6"/>
    </row>
    <row r="7" spans="1:16" ht="22" customHeight="1" x14ac:dyDescent="0.3">
      <c r="A7" s="3">
        <v>8</v>
      </c>
      <c r="B7" s="3">
        <v>4</v>
      </c>
      <c r="C7" s="16" t="s">
        <v>36</v>
      </c>
      <c r="D7" s="15" t="s">
        <v>37</v>
      </c>
      <c r="E7" s="15" t="s">
        <v>24</v>
      </c>
      <c r="F7" s="8"/>
      <c r="G7" s="3" t="s">
        <v>31</v>
      </c>
      <c r="H7" s="3">
        <v>1</v>
      </c>
      <c r="I7" s="12">
        <v>85.2</v>
      </c>
      <c r="J7" s="22">
        <v>1</v>
      </c>
      <c r="K7" s="8">
        <v>0</v>
      </c>
      <c r="L7" s="8">
        <v>0</v>
      </c>
      <c r="M7" s="8">
        <f t="shared" ref="M7:M24" si="1">J7*50</f>
        <v>50</v>
      </c>
      <c r="N7" s="11">
        <f t="shared" si="0"/>
        <v>50</v>
      </c>
      <c r="O7" s="10">
        <f t="shared" ref="O7:O23" si="2">I7+N7</f>
        <v>135.19999999999999</v>
      </c>
      <c r="P7" s="6"/>
    </row>
    <row r="8" spans="1:16" ht="22" customHeight="1" x14ac:dyDescent="0.3">
      <c r="A8" s="3">
        <v>8</v>
      </c>
      <c r="B8" s="3">
        <v>5</v>
      </c>
      <c r="C8" s="15" t="s">
        <v>24</v>
      </c>
      <c r="D8" s="15" t="s">
        <v>23</v>
      </c>
      <c r="E8" s="15" t="s">
        <v>23</v>
      </c>
      <c r="F8" s="8"/>
      <c r="G8" s="3" t="s">
        <v>25</v>
      </c>
      <c r="H8" s="3">
        <v>1</v>
      </c>
      <c r="I8" s="12">
        <v>108</v>
      </c>
      <c r="J8" s="22">
        <v>1</v>
      </c>
      <c r="K8" s="8">
        <v>0</v>
      </c>
      <c r="L8" s="8">
        <v>0</v>
      </c>
      <c r="M8" s="8">
        <f t="shared" si="1"/>
        <v>50</v>
      </c>
      <c r="N8" s="11">
        <f>L8+M8</f>
        <v>50</v>
      </c>
      <c r="O8" s="10">
        <f t="shared" si="2"/>
        <v>158</v>
      </c>
      <c r="P8" s="6"/>
    </row>
    <row r="9" spans="1:16" ht="22" customHeight="1" x14ac:dyDescent="0.3">
      <c r="A9" s="3">
        <v>8</v>
      </c>
      <c r="B9" s="3">
        <v>6</v>
      </c>
      <c r="C9" s="16" t="s">
        <v>23</v>
      </c>
      <c r="D9" s="15" t="s">
        <v>28</v>
      </c>
      <c r="E9" s="15" t="s">
        <v>49</v>
      </c>
      <c r="F9" s="8"/>
      <c r="G9" s="3" t="s">
        <v>31</v>
      </c>
      <c r="H9" s="3">
        <v>1</v>
      </c>
      <c r="I9" s="12">
        <v>79.8</v>
      </c>
      <c r="J9" s="22">
        <v>0</v>
      </c>
      <c r="K9" s="8">
        <v>0</v>
      </c>
      <c r="L9" s="8">
        <v>0</v>
      </c>
      <c r="M9" s="8">
        <f t="shared" si="1"/>
        <v>0</v>
      </c>
      <c r="N9" s="11">
        <f t="shared" ref="N9:N12" si="3">L9+M9</f>
        <v>0</v>
      </c>
      <c r="O9" s="10">
        <f t="shared" si="2"/>
        <v>79.8</v>
      </c>
      <c r="P9" s="6"/>
    </row>
    <row r="10" spans="1:16" ht="22" customHeight="1" x14ac:dyDescent="0.3">
      <c r="A10" s="3">
        <v>8</v>
      </c>
      <c r="B10" s="3">
        <v>7</v>
      </c>
      <c r="C10" s="15" t="s">
        <v>35</v>
      </c>
      <c r="D10" s="15" t="s">
        <v>24</v>
      </c>
      <c r="E10" s="15" t="s">
        <v>28</v>
      </c>
      <c r="F10" s="3"/>
      <c r="G10" s="3" t="s">
        <v>25</v>
      </c>
      <c r="H10" s="3">
        <v>4</v>
      </c>
      <c r="I10" s="12">
        <f>49.5+68+68+34.5</f>
        <v>220</v>
      </c>
      <c r="J10" s="22">
        <v>1</v>
      </c>
      <c r="K10" s="8">
        <v>0</v>
      </c>
      <c r="L10" s="8">
        <v>0</v>
      </c>
      <c r="M10" s="8">
        <f t="shared" si="1"/>
        <v>50</v>
      </c>
      <c r="N10" s="11">
        <f t="shared" si="3"/>
        <v>50</v>
      </c>
      <c r="O10" s="10">
        <f t="shared" si="2"/>
        <v>270</v>
      </c>
      <c r="P10" s="6"/>
    </row>
    <row r="11" spans="1:16" ht="22" customHeight="1" x14ac:dyDescent="0.3">
      <c r="A11" s="3">
        <v>8</v>
      </c>
      <c r="B11" s="3">
        <v>12</v>
      </c>
      <c r="C11" s="15" t="s">
        <v>28</v>
      </c>
      <c r="D11" s="15" t="s">
        <v>23</v>
      </c>
      <c r="E11" s="15" t="s">
        <v>23</v>
      </c>
      <c r="F11" s="3"/>
      <c r="G11" s="3" t="s">
        <v>25</v>
      </c>
      <c r="H11" s="3">
        <v>1</v>
      </c>
      <c r="I11" s="12">
        <v>45</v>
      </c>
      <c r="J11" s="22">
        <v>0</v>
      </c>
      <c r="K11" s="8">
        <v>0</v>
      </c>
      <c r="L11" s="8">
        <v>0</v>
      </c>
      <c r="M11" s="8">
        <f t="shared" si="1"/>
        <v>0</v>
      </c>
      <c r="N11" s="11">
        <f t="shared" si="3"/>
        <v>0</v>
      </c>
      <c r="O11" s="10">
        <f>I11+N11</f>
        <v>45</v>
      </c>
      <c r="P11" s="6"/>
    </row>
    <row r="12" spans="1:16" ht="22" customHeight="1" x14ac:dyDescent="0.3">
      <c r="A12" s="3">
        <v>8</v>
      </c>
      <c r="B12" s="3">
        <v>14</v>
      </c>
      <c r="C12" s="15" t="s">
        <v>23</v>
      </c>
      <c r="D12" s="15" t="s">
        <v>28</v>
      </c>
      <c r="E12" s="15" t="s">
        <v>28</v>
      </c>
      <c r="F12" s="3"/>
      <c r="G12" s="3" t="s">
        <v>31</v>
      </c>
      <c r="H12" s="3">
        <v>1</v>
      </c>
      <c r="I12" s="12">
        <v>79.8</v>
      </c>
      <c r="J12" s="22">
        <v>0</v>
      </c>
      <c r="K12" s="8"/>
      <c r="L12" s="8">
        <v>0</v>
      </c>
      <c r="M12" s="8">
        <f t="shared" si="1"/>
        <v>0</v>
      </c>
      <c r="N12" s="11">
        <f t="shared" si="3"/>
        <v>0</v>
      </c>
      <c r="O12" s="10">
        <f t="shared" si="2"/>
        <v>79.8</v>
      </c>
      <c r="P12" s="6"/>
    </row>
    <row r="13" spans="1:16" ht="22" customHeight="1" x14ac:dyDescent="0.3">
      <c r="A13" s="3">
        <v>8</v>
      </c>
      <c r="B13" s="3">
        <v>16</v>
      </c>
      <c r="C13" s="3" t="s">
        <v>28</v>
      </c>
      <c r="D13" s="3" t="s">
        <v>39</v>
      </c>
      <c r="E13" s="3" t="s">
        <v>39</v>
      </c>
      <c r="F13" s="3"/>
      <c r="G13" s="3" t="s">
        <v>25</v>
      </c>
      <c r="H13" s="3">
        <v>1</v>
      </c>
      <c r="I13" s="12">
        <v>461.5</v>
      </c>
      <c r="J13" s="22">
        <v>1</v>
      </c>
      <c r="K13" s="22">
        <v>1</v>
      </c>
      <c r="L13" s="8">
        <v>278</v>
      </c>
      <c r="M13" s="8">
        <f t="shared" si="1"/>
        <v>50</v>
      </c>
      <c r="N13" s="11">
        <f t="shared" si="0"/>
        <v>328</v>
      </c>
      <c r="O13" s="10">
        <f t="shared" si="2"/>
        <v>789.5</v>
      </c>
      <c r="P13" s="6"/>
    </row>
    <row r="14" spans="1:16" ht="22" customHeight="1" x14ac:dyDescent="0.3">
      <c r="A14" s="3">
        <v>8</v>
      </c>
      <c r="B14" s="3">
        <v>17</v>
      </c>
      <c r="C14" s="3" t="s">
        <v>39</v>
      </c>
      <c r="D14" s="3" t="s">
        <v>40</v>
      </c>
      <c r="E14" s="3" t="s">
        <v>40</v>
      </c>
      <c r="F14" s="3"/>
      <c r="G14" s="3" t="s">
        <v>25</v>
      </c>
      <c r="H14" s="3">
        <v>1</v>
      </c>
      <c r="I14" s="12">
        <v>53</v>
      </c>
      <c r="J14" s="22">
        <v>1</v>
      </c>
      <c r="K14" s="8">
        <v>0</v>
      </c>
      <c r="L14" s="8">
        <v>0</v>
      </c>
      <c r="M14" s="8">
        <f t="shared" si="1"/>
        <v>50</v>
      </c>
      <c r="N14" s="11">
        <f t="shared" si="0"/>
        <v>50</v>
      </c>
      <c r="O14" s="10">
        <f t="shared" si="2"/>
        <v>103</v>
      </c>
      <c r="P14" s="6"/>
    </row>
    <row r="15" spans="1:16" ht="22" customHeight="1" x14ac:dyDescent="0.3">
      <c r="A15" s="3">
        <v>8</v>
      </c>
      <c r="B15" s="3">
        <v>18</v>
      </c>
      <c r="C15" s="3" t="s">
        <v>40</v>
      </c>
      <c r="D15" s="3" t="s">
        <v>41</v>
      </c>
      <c r="E15" s="3" t="s">
        <v>41</v>
      </c>
      <c r="F15" s="3"/>
      <c r="G15" s="3" t="s">
        <v>31</v>
      </c>
      <c r="H15" s="8">
        <v>0</v>
      </c>
      <c r="I15" s="12">
        <v>0</v>
      </c>
      <c r="J15" s="22">
        <v>1</v>
      </c>
      <c r="K15" s="22">
        <v>1</v>
      </c>
      <c r="L15" s="8">
        <v>168</v>
      </c>
      <c r="M15" s="8">
        <f t="shared" si="1"/>
        <v>50</v>
      </c>
      <c r="N15" s="11">
        <f t="shared" si="0"/>
        <v>218</v>
      </c>
      <c r="O15" s="10">
        <f t="shared" si="2"/>
        <v>218</v>
      </c>
      <c r="P15" s="6"/>
    </row>
    <row r="16" spans="1:16" ht="22" customHeight="1" x14ac:dyDescent="0.3">
      <c r="A16" s="3">
        <v>8</v>
      </c>
      <c r="B16" s="3">
        <v>19</v>
      </c>
      <c r="C16" s="3" t="s">
        <v>41</v>
      </c>
      <c r="D16" s="3" t="s">
        <v>43</v>
      </c>
      <c r="E16" s="3" t="s">
        <v>43</v>
      </c>
      <c r="F16" s="3"/>
      <c r="G16" s="3" t="s">
        <v>30</v>
      </c>
      <c r="H16" s="3">
        <v>0</v>
      </c>
      <c r="I16" s="12">
        <v>0</v>
      </c>
      <c r="J16" s="22">
        <v>1</v>
      </c>
      <c r="K16" s="22">
        <v>1</v>
      </c>
      <c r="L16" s="8">
        <v>150</v>
      </c>
      <c r="M16" s="8">
        <f t="shared" si="1"/>
        <v>50</v>
      </c>
      <c r="N16" s="11">
        <f t="shared" si="0"/>
        <v>200</v>
      </c>
      <c r="O16" s="10">
        <f>I16+N16</f>
        <v>200</v>
      </c>
      <c r="P16" s="6"/>
    </row>
    <row r="17" spans="1:16" ht="22" customHeight="1" x14ac:dyDescent="0.3">
      <c r="A17" s="3">
        <v>8</v>
      </c>
      <c r="B17" s="3">
        <v>20</v>
      </c>
      <c r="C17" s="3" t="s">
        <v>43</v>
      </c>
      <c r="D17" s="3" t="s">
        <v>42</v>
      </c>
      <c r="E17" s="3" t="s">
        <v>42</v>
      </c>
      <c r="F17" s="3"/>
      <c r="G17" s="3" t="s">
        <v>25</v>
      </c>
      <c r="H17" s="3">
        <v>1</v>
      </c>
      <c r="I17" s="12">
        <v>69.5</v>
      </c>
      <c r="J17" s="22">
        <v>1</v>
      </c>
      <c r="K17" s="22">
        <v>1</v>
      </c>
      <c r="L17" s="8">
        <v>180</v>
      </c>
      <c r="M17" s="8">
        <f t="shared" si="1"/>
        <v>50</v>
      </c>
      <c r="N17" s="11">
        <f t="shared" si="0"/>
        <v>230</v>
      </c>
      <c r="O17" s="10">
        <f t="shared" si="2"/>
        <v>299.5</v>
      </c>
      <c r="P17" s="6"/>
    </row>
    <row r="18" spans="1:16" ht="22" customHeight="1" x14ac:dyDescent="0.3">
      <c r="A18" s="3">
        <v>8</v>
      </c>
      <c r="B18" s="3">
        <v>21</v>
      </c>
      <c r="C18" s="3" t="s">
        <v>42</v>
      </c>
      <c r="D18" s="3" t="s">
        <v>44</v>
      </c>
      <c r="E18" s="3" t="s">
        <v>44</v>
      </c>
      <c r="F18" s="3"/>
      <c r="G18" s="3" t="s">
        <v>25</v>
      </c>
      <c r="H18" s="3">
        <v>1</v>
      </c>
      <c r="I18" s="12">
        <v>48</v>
      </c>
      <c r="J18" s="22">
        <v>1</v>
      </c>
      <c r="K18" s="22">
        <v>1</v>
      </c>
      <c r="L18" s="8">
        <v>168</v>
      </c>
      <c r="M18" s="8">
        <f t="shared" si="1"/>
        <v>50</v>
      </c>
      <c r="N18" s="11">
        <f t="shared" si="0"/>
        <v>218</v>
      </c>
      <c r="O18" s="10">
        <f t="shared" si="2"/>
        <v>266</v>
      </c>
      <c r="P18" s="6"/>
    </row>
    <row r="19" spans="1:16" ht="22" customHeight="1" x14ac:dyDescent="0.3">
      <c r="A19" s="3">
        <v>8</v>
      </c>
      <c r="B19" s="3">
        <v>22</v>
      </c>
      <c r="C19" s="3" t="s">
        <v>45</v>
      </c>
      <c r="D19" s="3" t="s">
        <v>24</v>
      </c>
      <c r="E19" s="3" t="s">
        <v>23</v>
      </c>
      <c r="F19" s="3"/>
      <c r="G19" s="3" t="s">
        <v>25</v>
      </c>
      <c r="H19" s="3">
        <v>2</v>
      </c>
      <c r="I19" s="12">
        <f>282+92</f>
        <v>374</v>
      </c>
      <c r="J19" s="22">
        <v>1</v>
      </c>
      <c r="K19" s="8"/>
      <c r="L19" s="8">
        <v>0</v>
      </c>
      <c r="M19" s="8">
        <f t="shared" si="1"/>
        <v>50</v>
      </c>
      <c r="N19" s="11">
        <f t="shared" si="0"/>
        <v>50</v>
      </c>
      <c r="O19" s="10">
        <f t="shared" si="2"/>
        <v>424</v>
      </c>
      <c r="P19" s="6"/>
    </row>
    <row r="20" spans="1:16" ht="22" customHeight="1" x14ac:dyDescent="0.3">
      <c r="A20" s="3">
        <v>8</v>
      </c>
      <c r="B20" s="3">
        <v>25</v>
      </c>
      <c r="C20" s="3" t="s">
        <v>23</v>
      </c>
      <c r="D20" s="3" t="s">
        <v>28</v>
      </c>
      <c r="E20" s="3" t="s">
        <v>28</v>
      </c>
      <c r="F20" s="3"/>
      <c r="G20" s="3" t="s">
        <v>25</v>
      </c>
      <c r="H20" s="3">
        <v>1</v>
      </c>
      <c r="I20" s="12">
        <v>45</v>
      </c>
      <c r="J20" s="8">
        <v>0</v>
      </c>
      <c r="K20" s="8"/>
      <c r="L20" s="8">
        <v>0</v>
      </c>
      <c r="M20" s="8">
        <f t="shared" si="1"/>
        <v>0</v>
      </c>
      <c r="N20" s="11">
        <f t="shared" si="0"/>
        <v>0</v>
      </c>
      <c r="O20" s="10">
        <f t="shared" si="2"/>
        <v>45</v>
      </c>
      <c r="P20" s="6"/>
    </row>
    <row r="21" spans="1:16" ht="22" customHeight="1" x14ac:dyDescent="0.3">
      <c r="A21" s="3">
        <v>8</v>
      </c>
      <c r="B21" s="3">
        <v>27</v>
      </c>
      <c r="C21" s="3" t="s">
        <v>28</v>
      </c>
      <c r="D21" s="3" t="s">
        <v>36</v>
      </c>
      <c r="E21" s="3" t="s">
        <v>36</v>
      </c>
      <c r="F21" s="3"/>
      <c r="G21" s="3" t="s">
        <v>31</v>
      </c>
      <c r="H21" s="3">
        <v>1</v>
      </c>
      <c r="I21" s="12">
        <v>102.7</v>
      </c>
      <c r="J21" s="22">
        <v>2</v>
      </c>
      <c r="K21" s="8">
        <v>0</v>
      </c>
      <c r="L21" s="8">
        <v>416</v>
      </c>
      <c r="M21" s="8">
        <f t="shared" si="1"/>
        <v>100</v>
      </c>
      <c r="N21" s="11">
        <f t="shared" si="0"/>
        <v>516</v>
      </c>
      <c r="O21" s="10">
        <f>I21+N21</f>
        <v>618.70000000000005</v>
      </c>
      <c r="P21" s="6"/>
    </row>
    <row r="22" spans="1:16" ht="22" customHeight="1" x14ac:dyDescent="0.3">
      <c r="A22" s="3">
        <v>8</v>
      </c>
      <c r="B22" s="3">
        <v>29</v>
      </c>
      <c r="C22" s="3" t="s">
        <v>36</v>
      </c>
      <c r="D22" s="3" t="s">
        <v>29</v>
      </c>
      <c r="E22" s="3" t="s">
        <v>24</v>
      </c>
      <c r="F22" s="3"/>
      <c r="G22" s="3" t="s">
        <v>46</v>
      </c>
      <c r="H22" s="8">
        <v>0</v>
      </c>
      <c r="I22" s="12">
        <v>0</v>
      </c>
      <c r="J22" s="22">
        <v>2</v>
      </c>
      <c r="K22" s="22">
        <v>2</v>
      </c>
      <c r="L22" s="8">
        <f>468+164</f>
        <v>632</v>
      </c>
      <c r="M22" s="8">
        <f t="shared" si="1"/>
        <v>100</v>
      </c>
      <c r="N22" s="11">
        <f t="shared" si="0"/>
        <v>732</v>
      </c>
      <c r="O22" s="10">
        <f t="shared" si="2"/>
        <v>732</v>
      </c>
      <c r="P22" s="21" t="s">
        <v>48</v>
      </c>
    </row>
    <row r="23" spans="1:16" ht="22" customHeight="1" x14ac:dyDescent="0.3">
      <c r="A23" s="3">
        <v>8</v>
      </c>
      <c r="B23" s="3">
        <v>31</v>
      </c>
      <c r="C23" s="3" t="s">
        <v>24</v>
      </c>
      <c r="D23" s="3" t="s">
        <v>36</v>
      </c>
      <c r="E23" s="3" t="s">
        <v>24</v>
      </c>
      <c r="F23" s="3"/>
      <c r="G23" s="3" t="s">
        <v>25</v>
      </c>
      <c r="H23" s="3">
        <v>1</v>
      </c>
      <c r="I23" s="12">
        <v>65</v>
      </c>
      <c r="J23" s="22">
        <v>1</v>
      </c>
      <c r="K23" s="8">
        <v>0</v>
      </c>
      <c r="L23" s="23">
        <v>0</v>
      </c>
      <c r="M23" s="8">
        <f t="shared" si="1"/>
        <v>50</v>
      </c>
      <c r="N23" s="11">
        <f t="shared" si="0"/>
        <v>50</v>
      </c>
      <c r="O23" s="10">
        <f t="shared" si="2"/>
        <v>115</v>
      </c>
      <c r="P23" s="2"/>
    </row>
    <row r="24" spans="1:16" ht="22" customHeight="1" x14ac:dyDescent="0.3">
      <c r="A24" s="3">
        <v>8</v>
      </c>
      <c r="B24" s="3" t="s">
        <v>47</v>
      </c>
      <c r="C24" s="3"/>
      <c r="D24" s="3"/>
      <c r="E24" s="3"/>
      <c r="F24" s="3"/>
      <c r="G24" s="3" t="s">
        <v>50</v>
      </c>
      <c r="H24" s="3">
        <v>18</v>
      </c>
      <c r="I24" s="12">
        <v>724.53</v>
      </c>
      <c r="J24" s="8">
        <v>0</v>
      </c>
      <c r="K24" s="8">
        <v>0</v>
      </c>
      <c r="L24" s="8">
        <v>0</v>
      </c>
      <c r="M24" s="8">
        <f t="shared" si="1"/>
        <v>0</v>
      </c>
      <c r="N24" s="11">
        <f t="shared" si="0"/>
        <v>0</v>
      </c>
      <c r="O24" s="10">
        <f>I24+N24</f>
        <v>724.53</v>
      </c>
      <c r="P24" s="6"/>
    </row>
    <row r="25" spans="1:16" s="20" customFormat="1" ht="21" customHeight="1" x14ac:dyDescent="0.3">
      <c r="A25" s="31" t="s">
        <v>22</v>
      </c>
      <c r="B25" s="32"/>
      <c r="C25" s="32"/>
      <c r="D25" s="33"/>
      <c r="E25" s="17"/>
      <c r="F25" s="17"/>
      <c r="G25" s="17"/>
      <c r="H25" s="18">
        <f t="shared" ref="H25:O25" si="4">SUM(H6:H24)</f>
        <v>37</v>
      </c>
      <c r="I25" s="18">
        <f>SUM(I6:I24)</f>
        <v>2657.0299999999997</v>
      </c>
      <c r="J25" s="18">
        <f t="shared" si="4"/>
        <v>17</v>
      </c>
      <c r="K25" s="18">
        <f t="shared" si="4"/>
        <v>7</v>
      </c>
      <c r="L25" s="18">
        <f>SUM(L6:L24)</f>
        <v>1992</v>
      </c>
      <c r="M25" s="18">
        <f>SUM(M6:M24)</f>
        <v>850</v>
      </c>
      <c r="N25" s="18">
        <f>SUM(N6:N24)</f>
        <v>2842</v>
      </c>
      <c r="O25" s="18">
        <f t="shared" si="4"/>
        <v>5499.03</v>
      </c>
      <c r="P25" s="19"/>
    </row>
    <row r="27" spans="1:16" x14ac:dyDescent="0.3">
      <c r="K27" s="13"/>
    </row>
    <row r="28" spans="1:16" x14ac:dyDescent="0.3">
      <c r="I28" s="13"/>
    </row>
    <row r="31" spans="1:16" x14ac:dyDescent="0.3">
      <c r="L31" s="13"/>
    </row>
    <row r="32" spans="1:16" x14ac:dyDescent="0.3">
      <c r="G32" s="13"/>
    </row>
    <row r="45" spans="2:2" x14ac:dyDescent="0.3">
      <c r="B45" s="14" t="s">
        <v>32</v>
      </c>
    </row>
  </sheetData>
  <mergeCells count="20">
    <mergeCell ref="A25:D25"/>
    <mergeCell ref="N3:P3"/>
    <mergeCell ref="A4:B4"/>
    <mergeCell ref="C4:C5"/>
    <mergeCell ref="G4:I4"/>
    <mergeCell ref="J4:N4"/>
    <mergeCell ref="O4:O5"/>
    <mergeCell ref="P4:P5"/>
    <mergeCell ref="A3:B3"/>
    <mergeCell ref="D3:D5"/>
    <mergeCell ref="E3:E4"/>
    <mergeCell ref="F3:F4"/>
    <mergeCell ref="H3:K3"/>
    <mergeCell ref="L3:M3"/>
    <mergeCell ref="A1:P1"/>
    <mergeCell ref="A2:B2"/>
    <mergeCell ref="C2:G2"/>
    <mergeCell ref="K2:L2"/>
    <mergeCell ref="M2:N2"/>
    <mergeCell ref="O2:P2"/>
  </mergeCells>
  <phoneticPr fontId="2" type="noConversion"/>
  <pageMargins left="0.7" right="0.7" top="0.75" bottom="0.75" header="0.3" footer="0.3"/>
  <pageSetup paperSize="11" scale="65" fitToHeight="0" orientation="landscape" r:id="rId1"/>
  <ignoredErrors>
    <ignoredError sqref="I10 I19 L22 M12:M24 M6:M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56EA-05D1-4ABA-B7CC-E74B75D641E7}">
  <sheetPr>
    <pageSetUpPr fitToPage="1"/>
  </sheetPr>
  <dimension ref="A1:P44"/>
  <sheetViews>
    <sheetView topLeftCell="A4" workbookViewId="0">
      <pane ySplit="2" topLeftCell="A6" activePane="bottomLeft" state="frozen"/>
      <selection activeCell="A4" sqref="A4"/>
      <selection pane="bottomLeft" activeCell="P9" sqref="P9"/>
    </sheetView>
  </sheetViews>
  <sheetFormatPr defaultRowHeight="14" x14ac:dyDescent="0.3"/>
  <cols>
    <col min="1" max="1" width="5.5" style="1" customWidth="1"/>
    <col min="2" max="2" width="5.1640625" style="1" customWidth="1"/>
    <col min="3" max="3" width="4.75" style="1" customWidth="1"/>
    <col min="4" max="6" width="8.6640625" style="1"/>
    <col min="7" max="7" width="11.75" style="1" customWidth="1"/>
    <col min="8" max="8" width="9.25" style="1" customWidth="1"/>
    <col min="9" max="9" width="10.4140625" style="1" bestFit="1" customWidth="1"/>
    <col min="10" max="10" width="8.6640625" style="1"/>
    <col min="11" max="11" width="9" style="1" bestFit="1" customWidth="1"/>
    <col min="12" max="14" width="8.6640625" style="1"/>
    <col min="15" max="15" width="9.5" style="1" bestFit="1" customWidth="1"/>
    <col min="16" max="16" width="14.5" style="1" customWidth="1"/>
    <col min="17" max="16384" width="8.6640625" style="1"/>
  </cols>
  <sheetData>
    <row r="1" spans="1:16" ht="33" customHeight="1" x14ac:dyDescent="0.3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22" customHeight="1" x14ac:dyDescent="0.3">
      <c r="A2" s="25" t="s">
        <v>0</v>
      </c>
      <c r="B2" s="25"/>
      <c r="C2" s="26" t="s">
        <v>33</v>
      </c>
      <c r="D2" s="26"/>
      <c r="E2" s="26"/>
      <c r="F2" s="26"/>
      <c r="G2" s="26"/>
      <c r="H2" s="3" t="s">
        <v>1</v>
      </c>
      <c r="I2" s="3"/>
      <c r="J2" s="9" t="s">
        <v>26</v>
      </c>
      <c r="K2" s="27" t="s">
        <v>27</v>
      </c>
      <c r="L2" s="28"/>
      <c r="M2" s="25" t="s">
        <v>2</v>
      </c>
      <c r="N2" s="25"/>
      <c r="O2" s="29" t="s">
        <v>34</v>
      </c>
      <c r="P2" s="30"/>
    </row>
    <row r="3" spans="1:16" ht="22" customHeight="1" x14ac:dyDescent="0.3">
      <c r="A3" s="25" t="s">
        <v>3</v>
      </c>
      <c r="B3" s="25"/>
      <c r="C3" s="3"/>
      <c r="D3" s="37" t="s">
        <v>4</v>
      </c>
      <c r="E3" s="37" t="s">
        <v>5</v>
      </c>
      <c r="F3" s="37" t="s">
        <v>6</v>
      </c>
      <c r="G3" s="3" t="s">
        <v>7</v>
      </c>
      <c r="H3" s="43"/>
      <c r="I3" s="43"/>
      <c r="J3" s="43"/>
      <c r="K3" s="43"/>
      <c r="L3" s="25" t="s">
        <v>8</v>
      </c>
      <c r="M3" s="25"/>
      <c r="N3" s="34"/>
      <c r="O3" s="35"/>
      <c r="P3" s="36"/>
    </row>
    <row r="4" spans="1:16" ht="22" customHeight="1" x14ac:dyDescent="0.3">
      <c r="A4" s="25" t="s">
        <v>9</v>
      </c>
      <c r="B4" s="25"/>
      <c r="C4" s="25" t="s">
        <v>10</v>
      </c>
      <c r="D4" s="41"/>
      <c r="E4" s="42"/>
      <c r="F4" s="42"/>
      <c r="G4" s="25" t="s">
        <v>11</v>
      </c>
      <c r="H4" s="25"/>
      <c r="I4" s="25"/>
      <c r="J4" s="25" t="s">
        <v>12</v>
      </c>
      <c r="K4" s="25"/>
      <c r="L4" s="25"/>
      <c r="M4" s="25"/>
      <c r="N4" s="25"/>
      <c r="O4" s="38" t="s">
        <v>13</v>
      </c>
      <c r="P4" s="39" t="s">
        <v>14</v>
      </c>
    </row>
    <row r="5" spans="1:16" ht="22" customHeight="1" x14ac:dyDescent="0.3">
      <c r="A5" s="7" t="s">
        <v>15</v>
      </c>
      <c r="B5" s="3" t="s">
        <v>16</v>
      </c>
      <c r="C5" s="37"/>
      <c r="D5" s="42"/>
      <c r="E5" s="4"/>
      <c r="F5" s="4"/>
      <c r="G5" s="4" t="s">
        <v>38</v>
      </c>
      <c r="H5" s="4" t="s">
        <v>17</v>
      </c>
      <c r="I5" s="4" t="s">
        <v>18</v>
      </c>
      <c r="J5" s="4" t="s">
        <v>19</v>
      </c>
      <c r="K5" s="3" t="s">
        <v>17</v>
      </c>
      <c r="L5" s="3" t="s">
        <v>12</v>
      </c>
      <c r="M5" s="3" t="s">
        <v>20</v>
      </c>
      <c r="N5" s="5" t="s">
        <v>21</v>
      </c>
      <c r="O5" s="38"/>
      <c r="P5" s="40"/>
    </row>
    <row r="6" spans="1:16" ht="22" customHeight="1" x14ac:dyDescent="0.3">
      <c r="A6" s="3">
        <v>9</v>
      </c>
      <c r="B6" s="3">
        <v>3</v>
      </c>
      <c r="C6" s="16" t="s">
        <v>24</v>
      </c>
      <c r="D6" s="15" t="s">
        <v>23</v>
      </c>
      <c r="E6" s="15" t="s">
        <v>23</v>
      </c>
      <c r="F6" s="8"/>
      <c r="G6" s="3" t="s">
        <v>25</v>
      </c>
      <c r="H6" s="3">
        <v>1</v>
      </c>
      <c r="I6" s="12">
        <v>75.5</v>
      </c>
      <c r="J6" s="22">
        <v>1</v>
      </c>
      <c r="K6" s="8">
        <v>0</v>
      </c>
      <c r="L6" s="8">
        <v>0</v>
      </c>
      <c r="M6" s="8">
        <f>J6*50</f>
        <v>50</v>
      </c>
      <c r="N6" s="11">
        <f t="shared" ref="N6:N7" si="0">L6+M6</f>
        <v>50</v>
      </c>
      <c r="O6" s="10">
        <f>I6+N6</f>
        <v>125.5</v>
      </c>
      <c r="P6" s="6"/>
    </row>
    <row r="7" spans="1:16" ht="22" customHeight="1" x14ac:dyDescent="0.3">
      <c r="A7" s="3">
        <v>9</v>
      </c>
      <c r="B7" s="3">
        <v>7</v>
      </c>
      <c r="C7" s="16" t="s">
        <v>40</v>
      </c>
      <c r="D7" s="15" t="s">
        <v>39</v>
      </c>
      <c r="E7" s="15" t="s">
        <v>23</v>
      </c>
      <c r="F7" s="8"/>
      <c r="G7" s="3" t="s">
        <v>25</v>
      </c>
      <c r="H7" s="3">
        <v>2</v>
      </c>
      <c r="I7" s="12">
        <f>408.5+89</f>
        <v>497.5</v>
      </c>
      <c r="J7" s="22">
        <v>1</v>
      </c>
      <c r="K7" s="8">
        <v>0</v>
      </c>
      <c r="L7" s="8">
        <v>0</v>
      </c>
      <c r="M7" s="8">
        <f t="shared" ref="M7" si="1">J7*50</f>
        <v>50</v>
      </c>
      <c r="N7" s="11">
        <f t="shared" si="0"/>
        <v>50</v>
      </c>
      <c r="O7" s="10">
        <f t="shared" ref="O7" si="2">I7+N7</f>
        <v>547.5</v>
      </c>
      <c r="P7" s="6"/>
    </row>
    <row r="8" spans="1:16" ht="22" customHeight="1" x14ac:dyDescent="0.3">
      <c r="A8" s="3"/>
      <c r="B8" s="3"/>
      <c r="C8" s="15"/>
      <c r="D8" s="15"/>
      <c r="E8" s="15"/>
      <c r="F8" s="8"/>
      <c r="G8" s="3"/>
      <c r="H8" s="3"/>
      <c r="I8" s="12"/>
      <c r="J8" s="22"/>
      <c r="K8" s="8"/>
      <c r="L8" s="8"/>
      <c r="M8" s="8"/>
      <c r="N8" s="11"/>
      <c r="O8" s="10"/>
      <c r="P8" s="6"/>
    </row>
    <row r="9" spans="1:16" ht="22" customHeight="1" x14ac:dyDescent="0.3">
      <c r="A9" s="3"/>
      <c r="B9" s="3"/>
      <c r="C9" s="16"/>
      <c r="D9" s="15"/>
      <c r="E9" s="15"/>
      <c r="F9" s="8"/>
      <c r="G9" s="3"/>
      <c r="H9" s="3"/>
      <c r="I9" s="12"/>
      <c r="J9" s="22"/>
      <c r="K9" s="8"/>
      <c r="L9" s="8"/>
      <c r="M9" s="8"/>
      <c r="N9" s="11"/>
      <c r="O9" s="10"/>
      <c r="P9" s="6"/>
    </row>
    <row r="10" spans="1:16" ht="22" customHeight="1" x14ac:dyDescent="0.3">
      <c r="A10" s="3"/>
      <c r="B10" s="3"/>
      <c r="C10" s="15"/>
      <c r="D10" s="15"/>
      <c r="E10" s="15"/>
      <c r="F10" s="3"/>
      <c r="G10" s="3"/>
      <c r="H10" s="3"/>
      <c r="I10" s="12"/>
      <c r="J10" s="22"/>
      <c r="K10" s="8"/>
      <c r="L10" s="8"/>
      <c r="M10" s="8"/>
      <c r="N10" s="11"/>
      <c r="O10" s="10"/>
      <c r="P10" s="6"/>
    </row>
    <row r="11" spans="1:16" ht="22" customHeight="1" x14ac:dyDescent="0.3">
      <c r="A11" s="3"/>
      <c r="B11" s="3"/>
      <c r="C11" s="15"/>
      <c r="D11" s="15"/>
      <c r="E11" s="15"/>
      <c r="F11" s="3"/>
      <c r="G11" s="3"/>
      <c r="H11" s="3"/>
      <c r="I11" s="12"/>
      <c r="J11" s="22"/>
      <c r="K11" s="8"/>
      <c r="L11" s="8"/>
      <c r="M11" s="8"/>
      <c r="N11" s="11"/>
      <c r="O11" s="10"/>
      <c r="P11" s="6"/>
    </row>
    <row r="12" spans="1:16" ht="22" customHeight="1" x14ac:dyDescent="0.3">
      <c r="A12" s="3"/>
      <c r="B12" s="3"/>
      <c r="C12" s="3"/>
      <c r="D12" s="3"/>
      <c r="E12" s="3"/>
      <c r="F12" s="3"/>
      <c r="G12" s="3"/>
      <c r="H12" s="3"/>
      <c r="I12" s="12"/>
      <c r="J12" s="22"/>
      <c r="K12" s="22"/>
      <c r="L12" s="8"/>
      <c r="M12" s="8"/>
      <c r="N12" s="11"/>
      <c r="O12" s="10"/>
      <c r="P12" s="6"/>
    </row>
    <row r="13" spans="1:16" ht="22" customHeight="1" x14ac:dyDescent="0.3">
      <c r="A13" s="3"/>
      <c r="B13" s="3"/>
      <c r="C13" s="3"/>
      <c r="D13" s="3"/>
      <c r="E13" s="3"/>
      <c r="F13" s="3"/>
      <c r="G13" s="3"/>
      <c r="H13" s="3"/>
      <c r="I13" s="12"/>
      <c r="J13" s="22"/>
      <c r="K13" s="8"/>
      <c r="L13" s="8"/>
      <c r="M13" s="8"/>
      <c r="N13" s="11"/>
      <c r="O13" s="10"/>
      <c r="P13" s="6"/>
    </row>
    <row r="14" spans="1:16" ht="22" customHeight="1" x14ac:dyDescent="0.3">
      <c r="A14" s="3"/>
      <c r="B14" s="3"/>
      <c r="C14" s="3"/>
      <c r="D14" s="3"/>
      <c r="E14" s="3"/>
      <c r="F14" s="3"/>
      <c r="G14" s="3"/>
      <c r="H14" s="8"/>
      <c r="I14" s="12"/>
      <c r="J14" s="22"/>
      <c r="K14" s="22"/>
      <c r="L14" s="8"/>
      <c r="M14" s="8"/>
      <c r="N14" s="11"/>
      <c r="O14" s="10"/>
      <c r="P14" s="6"/>
    </row>
    <row r="15" spans="1:16" ht="22" customHeight="1" x14ac:dyDescent="0.3">
      <c r="A15" s="3"/>
      <c r="B15" s="3"/>
      <c r="C15" s="3"/>
      <c r="D15" s="3"/>
      <c r="E15" s="3"/>
      <c r="F15" s="3"/>
      <c r="G15" s="3"/>
      <c r="H15" s="3"/>
      <c r="I15" s="12"/>
      <c r="J15" s="22"/>
      <c r="K15" s="22"/>
      <c r="L15" s="8"/>
      <c r="M15" s="8"/>
      <c r="N15" s="11"/>
      <c r="O15" s="10"/>
      <c r="P15" s="6"/>
    </row>
    <row r="16" spans="1:16" ht="22" customHeight="1" x14ac:dyDescent="0.3">
      <c r="A16" s="3"/>
      <c r="B16" s="3"/>
      <c r="C16" s="3"/>
      <c r="D16" s="3"/>
      <c r="E16" s="3"/>
      <c r="F16" s="3"/>
      <c r="G16" s="3"/>
      <c r="H16" s="3"/>
      <c r="I16" s="12"/>
      <c r="J16" s="22"/>
      <c r="K16" s="22"/>
      <c r="L16" s="8"/>
      <c r="M16" s="8"/>
      <c r="N16" s="11"/>
      <c r="O16" s="10"/>
      <c r="P16" s="6"/>
    </row>
    <row r="17" spans="1:16" ht="22" customHeight="1" x14ac:dyDescent="0.3">
      <c r="A17" s="3"/>
      <c r="B17" s="3"/>
      <c r="C17" s="3"/>
      <c r="D17" s="3"/>
      <c r="E17" s="3"/>
      <c r="F17" s="3"/>
      <c r="G17" s="3"/>
      <c r="H17" s="3"/>
      <c r="I17" s="12"/>
      <c r="J17" s="22"/>
      <c r="K17" s="22"/>
      <c r="L17" s="8"/>
      <c r="M17" s="8"/>
      <c r="N17" s="11"/>
      <c r="O17" s="10"/>
      <c r="P17" s="6"/>
    </row>
    <row r="18" spans="1:16" ht="22" customHeight="1" x14ac:dyDescent="0.3">
      <c r="A18" s="3"/>
      <c r="B18" s="3"/>
      <c r="C18" s="3"/>
      <c r="D18" s="3"/>
      <c r="E18" s="3"/>
      <c r="F18" s="3"/>
      <c r="G18" s="3"/>
      <c r="H18" s="3"/>
      <c r="I18" s="12"/>
      <c r="J18" s="22"/>
      <c r="K18" s="8"/>
      <c r="L18" s="8"/>
      <c r="M18" s="8"/>
      <c r="N18" s="11"/>
      <c r="O18" s="10"/>
      <c r="P18" s="6"/>
    </row>
    <row r="19" spans="1:16" ht="22" customHeight="1" x14ac:dyDescent="0.3">
      <c r="A19" s="3"/>
      <c r="B19" s="3"/>
      <c r="C19" s="3"/>
      <c r="D19" s="3"/>
      <c r="E19" s="3"/>
      <c r="F19" s="3"/>
      <c r="G19" s="3"/>
      <c r="H19" s="3"/>
      <c r="I19" s="12"/>
      <c r="J19" s="8"/>
      <c r="K19" s="8"/>
      <c r="L19" s="8"/>
      <c r="M19" s="8"/>
      <c r="N19" s="11"/>
      <c r="O19" s="10"/>
      <c r="P19" s="6"/>
    </row>
    <row r="20" spans="1:16" ht="22" customHeight="1" x14ac:dyDescent="0.3">
      <c r="A20" s="3"/>
      <c r="B20" s="3"/>
      <c r="C20" s="3"/>
      <c r="D20" s="3"/>
      <c r="E20" s="3"/>
      <c r="F20" s="3"/>
      <c r="G20" s="3"/>
      <c r="H20" s="3"/>
      <c r="I20" s="12"/>
      <c r="J20" s="22"/>
      <c r="K20" s="8"/>
      <c r="L20" s="8"/>
      <c r="M20" s="8"/>
      <c r="N20" s="11"/>
      <c r="O20" s="10"/>
      <c r="P20" s="6"/>
    </row>
    <row r="21" spans="1:16" ht="22" customHeight="1" x14ac:dyDescent="0.3">
      <c r="A21" s="3"/>
      <c r="B21" s="3"/>
      <c r="C21" s="3"/>
      <c r="D21" s="3"/>
      <c r="E21" s="3"/>
      <c r="F21" s="3"/>
      <c r="G21" s="3"/>
      <c r="H21" s="8"/>
      <c r="I21" s="12"/>
      <c r="J21" s="22"/>
      <c r="K21" s="22"/>
      <c r="L21" s="8"/>
      <c r="M21" s="8"/>
      <c r="N21" s="11"/>
      <c r="O21" s="10"/>
      <c r="P21" s="21" t="s">
        <v>48</v>
      </c>
    </row>
    <row r="22" spans="1:16" ht="22" customHeight="1" x14ac:dyDescent="0.3">
      <c r="A22" s="3"/>
      <c r="B22" s="3"/>
      <c r="C22" s="3"/>
      <c r="D22" s="3"/>
      <c r="E22" s="3"/>
      <c r="F22" s="3"/>
      <c r="G22" s="3"/>
      <c r="H22" s="3"/>
      <c r="I22" s="12"/>
      <c r="J22" s="22"/>
      <c r="K22" s="8"/>
      <c r="L22" s="23"/>
      <c r="M22" s="8"/>
      <c r="N22" s="11"/>
      <c r="O22" s="10"/>
      <c r="P22" s="2"/>
    </row>
    <row r="23" spans="1:16" ht="22" customHeight="1" x14ac:dyDescent="0.3">
      <c r="A23" s="3"/>
      <c r="B23" s="3"/>
      <c r="C23" s="3"/>
      <c r="D23" s="3"/>
      <c r="E23" s="3"/>
      <c r="F23" s="3"/>
      <c r="G23" s="3"/>
      <c r="H23" s="3"/>
      <c r="I23" s="12"/>
      <c r="J23" s="8"/>
      <c r="K23" s="8"/>
      <c r="L23" s="8"/>
      <c r="M23" s="8"/>
      <c r="N23" s="11"/>
      <c r="O23" s="10"/>
      <c r="P23" s="6"/>
    </row>
    <row r="24" spans="1:16" s="20" customFormat="1" ht="21" customHeight="1" x14ac:dyDescent="0.3">
      <c r="A24" s="31" t="s">
        <v>22</v>
      </c>
      <c r="B24" s="32"/>
      <c r="C24" s="32"/>
      <c r="D24" s="33"/>
      <c r="E24" s="17"/>
      <c r="F24" s="17"/>
      <c r="G24" s="17"/>
      <c r="H24" s="18">
        <f t="shared" ref="H24:O24" si="3">SUM(H6:H23)</f>
        <v>3</v>
      </c>
      <c r="I24" s="18">
        <f t="shared" si="3"/>
        <v>573</v>
      </c>
      <c r="J24" s="18">
        <f t="shared" si="3"/>
        <v>2</v>
      </c>
      <c r="K24" s="18">
        <f t="shared" si="3"/>
        <v>0</v>
      </c>
      <c r="L24" s="18">
        <f t="shared" si="3"/>
        <v>0</v>
      </c>
      <c r="M24" s="18">
        <f t="shared" si="3"/>
        <v>100</v>
      </c>
      <c r="N24" s="18">
        <f t="shared" si="3"/>
        <v>100</v>
      </c>
      <c r="O24" s="18">
        <f t="shared" si="3"/>
        <v>673</v>
      </c>
      <c r="P24" s="19"/>
    </row>
    <row r="26" spans="1:16" x14ac:dyDescent="0.3">
      <c r="K26" s="13"/>
    </row>
    <row r="27" spans="1:16" x14ac:dyDescent="0.3">
      <c r="I27" s="13"/>
    </row>
    <row r="44" spans="2:2" x14ac:dyDescent="0.3">
      <c r="B44" s="14" t="s">
        <v>32</v>
      </c>
    </row>
  </sheetData>
  <mergeCells count="20">
    <mergeCell ref="A1:P1"/>
    <mergeCell ref="A2:B2"/>
    <mergeCell ref="C2:G2"/>
    <mergeCell ref="K2:L2"/>
    <mergeCell ref="M2:N2"/>
    <mergeCell ref="O2:P2"/>
    <mergeCell ref="A24:D24"/>
    <mergeCell ref="N3:P3"/>
    <mergeCell ref="A4:B4"/>
    <mergeCell ref="C4:C5"/>
    <mergeCell ref="G4:I4"/>
    <mergeCell ref="J4:N4"/>
    <mergeCell ref="O4:O5"/>
    <mergeCell ref="P4:P5"/>
    <mergeCell ref="A3:B3"/>
    <mergeCell ref="D3:D5"/>
    <mergeCell ref="E3:E4"/>
    <mergeCell ref="F3:F4"/>
    <mergeCell ref="H3:K3"/>
    <mergeCell ref="L3:M3"/>
  </mergeCells>
  <phoneticPr fontId="2" type="noConversion"/>
  <pageMargins left="0.7" right="0.7" top="0.75" bottom="0.75" header="0.3" footer="0.3"/>
  <pageSetup paperSize="11" scale="65" fitToHeight="0" orientation="landscape" r:id="rId1"/>
  <ignoredErrors>
    <ignoredError sqref="M6:M7 I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8月清单 </vt:lpstr>
      <vt:lpstr>9月清单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壮 首</cp:lastModifiedBy>
  <cp:lastPrinted>2023-07-16T12:01:15Z</cp:lastPrinted>
  <dcterms:created xsi:type="dcterms:W3CDTF">2015-06-05T18:19:34Z</dcterms:created>
  <dcterms:modified xsi:type="dcterms:W3CDTF">2023-09-15T01:46:04Z</dcterms:modified>
</cp:coreProperties>
</file>